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<sst xmlns="http://schemas.openxmlformats.org/spreadsheetml/2006/main" count="413" uniqueCount="129">
  <si>
    <t>Dział</t>
  </si>
  <si>
    <t>Rozdział</t>
  </si>
  <si>
    <t>§</t>
  </si>
  <si>
    <t>w tym:</t>
  </si>
  <si>
    <t>Rolnictwo i łowiectwo</t>
  </si>
  <si>
    <t>Izby rolnicze</t>
  </si>
  <si>
    <t>Wpłaty gmin na rzecz izb rolniczych w wysokości 2% uzyskanych wpływów z podatku rolnego</t>
  </si>
  <si>
    <t>Pozostała działalność</t>
  </si>
  <si>
    <t>Zakup materiałów i wyposażenia</t>
  </si>
  <si>
    <t>Zakup usług pozostałych</t>
  </si>
  <si>
    <t>Różne opłaty i składki</t>
  </si>
  <si>
    <t>Transport i łączność</t>
  </si>
  <si>
    <t>Drogi publiczne gminne</t>
  </si>
  <si>
    <t>Pozostałe odsetki</t>
  </si>
  <si>
    <t>Wydatki inwestycyjne jednostek budżetowych</t>
  </si>
  <si>
    <t>Gospodarka mieszkaniowa</t>
  </si>
  <si>
    <t>Gospodarka gruntami i nieruchomościami</t>
  </si>
  <si>
    <t>Zakup energii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</si>
  <si>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</si>
  <si>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</si>
  <si>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</si>
  <si>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</si>
  <si>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</si>
  <si>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</si>
  <si>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 (miast i miast na prawach powiatu)</t>
  </si>
  <si>
    <t xml:space="preserve">Różne wydatki na rzecz osób fizycznych </t>
  </si>
  <si>
    <t>Podróże służbowe krajowe</t>
  </si>
  <si>
    <t>Urzędy gmin (miast i miast na prawach powiatu)</t>
  </si>
  <si>
    <t>Wpłaty na Państwowy Fundusz Rehabilitacji Osób Niepełnosprawnych</t>
  </si>
  <si>
    <t>Zakup usług remontowych</t>
  </si>
  <si>
    <t>Zakup usług zdrowotnych</t>
  </si>
  <si>
    <t>Zakup usług dostępu do sieci Internet</t>
  </si>
  <si>
    <t>Opłata z tytułu zakupu usług telekomunikacyjnych świadczonych w stacjonarnej publicznej sieci telefonicznej.</t>
  </si>
  <si>
    <t>Odpisy na zakładowy fundusz świadczeń socjalnych</t>
  </si>
  <si>
    <t xml:space="preserve">Szkolenia pracowników niebędących członkami korpusu służby cywilnej </t>
  </si>
  <si>
    <t>Wydatki osobowe niezaliczone do wynagrodzeń</t>
  </si>
  <si>
    <t>Wynagrodzenia bezosobowe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</si>
  <si>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</si>
  <si>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</si>
  <si>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</si>
  <si>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</si>
  <si>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Jednostki terenowe Policji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</si>
  <si>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</si>
  <si>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</si>
  <si>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</si>
  <si>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</si>
  <si>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</si>
  <si>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</si>
  <si>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Rezerwy</t>
  </si>
  <si>
    <t>Oświata i wychowanie</t>
  </si>
  <si>
    <t>Szkoły podstawowe</t>
  </si>
  <si>
    <t>Zakup pomocy naukowych, dydaktycznych i książek</t>
  </si>
  <si>
    <t>Oddziały przedszkolne w szkołach podstawowych</t>
  </si>
  <si>
    <t xml:space="preserve">Przedszkola </t>
  </si>
  <si>
    <t>Zakup środków żywności</t>
  </si>
  <si>
    <t>Gimnazja</t>
  </si>
  <si>
    <t>Dowożenie uczniów do szkół</t>
  </si>
  <si>
    <t>Licea ogólnokształcące</t>
  </si>
  <si>
    <t>Szkoły zawodowe</t>
  </si>
  <si>
    <t>Dotacje celowe przekazane gminie na zadania bieżące realizowane na podstawie porozumień (umów) między jednostkami samorządu terytorialnego</t>
  </si>
  <si>
    <t>Dokształcanie i doskonalenie nauczycieli</t>
  </si>
  <si>
    <t>Ochrona zdrowia</t>
  </si>
  <si>
    <t>Przeciwdziałanie alkoholizmowi</t>
  </si>
  <si>
    <t>Pomoc społeczna</t>
  </si>
  <si>
    <t>Świadczenia rodzinne, świadczenia z funduszu alimentacyjneego oraz składki na ubezpieczenia emerytalne i rentowe z ubezpieczenia społecznego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</si>
  <si>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</si>
  <si>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</si>
  <si>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</si>
  <si>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</si>
  <si>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</si>
  <si>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</si>
  <si>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</si>
  <si>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</si>
  <si>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</si>
  <si>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</si>
  <si>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</si>
  <si>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</si>
  <si>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</si>
  <si>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</si>
  <si>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komunalna i ochrona środowiska</t>
  </si>
  <si>
    <t>Gospodarka ściekowa i ochrona wód</t>
  </si>
  <si>
    <t>Opłaty z tytułu zakupu usług telekomunikacyjnych świadczonych w ruchomej publicznej sieci telefonicznej</t>
  </si>
  <si>
    <t>Gospodarka odpadami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</si>
  <si>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</si>
  <si>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</si>
  <si>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</si>
  <si>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</si>
  <si>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</si>
  <si>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</si>
  <si>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</t>
  </si>
  <si>
    <t>Zadania w zakresie kultury fizycznej</t>
  </si>
  <si>
    <t>Wydatki razem:</t>
  </si>
  <si>
    <t>Ogółem</t>
  </si>
  <si>
    <t>bieżące</t>
  </si>
  <si>
    <t>inwestycyjne</t>
  </si>
  <si>
    <t xml:space="preserve">Nazwa </t>
  </si>
  <si>
    <t>010</t>
  </si>
  <si>
    <t>01030</t>
  </si>
  <si>
    <t>01095</t>
  </si>
  <si>
    <t>Załącznik nr 4</t>
  </si>
  <si>
    <t xml:space="preserve">Wynagrodzenia bezosobowe </t>
  </si>
  <si>
    <t>Odsetki od samorządowych papierów wartościowych lub zaciągniętych przez jednostkę samorządu terytorialnego kredytów i pożyczek</t>
  </si>
  <si>
    <t>Zakup usług przez jednostki samorządu terytorialnego od innych jednostek samorządu terytorialnego</t>
  </si>
  <si>
    <t>Domy pomocy społecznej</t>
  </si>
  <si>
    <t>Wspieranie rodziny</t>
  </si>
  <si>
    <t>% wykonania wydatków ogółem</t>
  </si>
  <si>
    <t>Pozostała dzialalność</t>
  </si>
  <si>
    <t>Podróże służbowe zagraniczne</t>
  </si>
  <si>
    <t>Usuwanie skutków klęsk żywiołowych</t>
  </si>
  <si>
    <t>Wydatki na zakupy inwestycyjne jednotek budżetowych</t>
  </si>
  <si>
    <t>Dotacja celowa z budżetu na finansowanie lub dofinansowanie zadań zleconych do realizacji  pozostałym jednostkom niezaliczanym do sektora finansów publicznych</t>
  </si>
  <si>
    <t>Zestawienie wykonania wydatków budżetowych za 2014 rok</t>
  </si>
  <si>
    <t>Plan wydatków na 2014 r</t>
  </si>
  <si>
    <t>Wykonanie wydatków w 2014 r.</t>
  </si>
  <si>
    <t>Przetwórstwo przemysłowe</t>
  </si>
  <si>
    <t>Działalność usługowa</t>
  </si>
  <si>
    <t>Plany zagospodarowania przestrzennego</t>
  </si>
  <si>
    <t>Cmentarze</t>
  </si>
  <si>
    <t>Wybory do Sejmu i Senatu</t>
  </si>
  <si>
    <t>Wybory do rad gmin, rad powiatów i sejmików województw, wybory wójtów, burmistrzów i prezydentów miast oraz referenda gminne, powiatowe i wojewódzkie</t>
  </si>
  <si>
    <t>Wybory do Parlamentu Europejskiego</t>
  </si>
  <si>
    <t>zakup usług remontowych</t>
  </si>
  <si>
    <t>Dotacje celowe przekazane pminie na inwestycje i zakupy inwestycyjne realizowane na podstawie porozumień (umów) międzyjednostkami samorządu terytorialnego</t>
  </si>
  <si>
    <t>Dotacja podmiotowa dla samodzielnego publicznego zakładu opieki zdrowotnej utworzonego przez jednostkę samorządu terytorialnego</t>
  </si>
  <si>
    <t>Zakup usług zdrowotnyh</t>
  </si>
  <si>
    <t>Podatek od towarów i usług (VAT)</t>
  </si>
  <si>
    <t>Oczyszczanie miast i wsi</t>
  </si>
  <si>
    <t>Schroniska dla zwierząt</t>
  </si>
  <si>
    <t>Zwrot dotacji i płatności, w tym wykorzystanych niezgodnie z przeznaczeniem lub wykorzystanych z naruszeniem procedur, o których mowa w art.. 184 ustawy, pobranych nienależnie lub w nadmiernej wysokości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</si>
</sst>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7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3" borderId="10" xfId="0" applyNumberFormat="1" applyFont="1" applyFill="1" applyBorder="1" applyAlignment="1" applyProtection="1">
      <alignment vertical="center" wrapText="1" shrinkToFit="1"/>
      <protection locked="0"/>
    </xf>
    <xf numFmtId="4" fontId="10" fillId="33" borderId="11" xfId="0" applyNumberFormat="1" applyFont="1" applyFill="1" applyBorder="1" applyAlignment="1" applyProtection="1">
      <alignment vertical="center" wrapText="1" shrinkToFi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4" fontId="1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0" fontId="12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center" vertical="center" wrapText="1" shrinkToFit="1"/>
      <protection locked="0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Border="1" applyAlignment="1">
      <alignment vertical="center"/>
    </xf>
    <xf numFmtId="0" fontId="8" fillId="34" borderId="10" xfId="0" applyFont="1" applyFill="1" applyBorder="1" applyAlignment="1" applyProtection="1">
      <alignment horizontal="left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0" fontId="8" fillId="34" borderId="12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33" borderId="12" xfId="0" applyFont="1" applyFill="1" applyBorder="1" applyAlignment="1" applyProtection="1">
      <alignment horizontal="left" vertical="center" wrapText="1" shrinkToFit="1"/>
      <protection locked="0"/>
    </xf>
    <xf numFmtId="0" fontId="10" fillId="33" borderId="11" xfId="0" applyFont="1" applyFill="1" applyBorder="1" applyAlignment="1" applyProtection="1">
      <alignment horizontal="left" vertical="center" wrapText="1" shrinkToFit="1"/>
      <protection locked="0"/>
    </xf>
    <xf numFmtId="0" fontId="10" fillId="33" borderId="12" xfId="0" applyFont="1" applyFill="1" applyBorder="1" applyAlignment="1" applyProtection="1">
      <alignment horizontal="left" vertical="center" wrapText="1" shrinkToFit="1"/>
      <protection locked="0"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0" fontId="10" fillId="33" borderId="10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0" fontId="9" fillId="33" borderId="12" xfId="0" applyFont="1" applyFill="1" applyBorder="1" applyAlignment="1" applyProtection="1">
      <alignment horizontal="left" vertical="center" wrapText="1" shrinkToFit="1"/>
      <protection locked="0"/>
    </xf>
    <xf numFmtId="0" fontId="8" fillId="34" borderId="10" xfId="0" applyFont="1" applyFill="1" applyBorder="1" applyAlignment="1" applyProtection="1">
      <alignment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9" fillId="34" borderId="11" xfId="0" applyFont="1" applyFill="1" applyBorder="1" applyAlignment="1" applyProtection="1">
      <alignment horizontal="left" vertical="center" wrapText="1" shrinkToFit="1"/>
      <protection locked="0"/>
    </xf>
    <xf numFmtId="0" fontId="9" fillId="34" borderId="12" xfId="0" applyFont="1" applyFill="1" applyBorder="1" applyAlignment="1" applyProtection="1">
      <alignment horizontal="left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8" fillId="0" borderId="12" xfId="0" applyNumberFormat="1" applyFont="1" applyFill="1" applyBorder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showGridLines="0" tabSelected="1" zoomScalePageLayoutView="0" workbookViewId="0" topLeftCell="A1">
      <selection activeCell="D15" sqref="D15:E15"/>
    </sheetView>
  </sheetViews>
  <sheetFormatPr defaultColWidth="0.4921875" defaultRowHeight="12.75"/>
  <cols>
    <col min="1" max="1" width="5.83203125" style="5" customWidth="1"/>
    <col min="2" max="2" width="8.66015625" style="5" customWidth="1"/>
    <col min="3" max="3" width="6.5" style="5" customWidth="1"/>
    <col min="4" max="4" width="6.33203125" style="5" customWidth="1"/>
    <col min="5" max="5" width="40.33203125" style="5" customWidth="1"/>
    <col min="6" max="7" width="16.66015625" style="5" bestFit="1" customWidth="1"/>
    <col min="8" max="8" width="16.33203125" style="5" bestFit="1" customWidth="1"/>
    <col min="9" max="10" width="16.66015625" style="5" bestFit="1" customWidth="1"/>
    <col min="11" max="11" width="16.33203125" style="5" bestFit="1" customWidth="1"/>
    <col min="12" max="12" width="9.5" style="5" bestFit="1" customWidth="1"/>
    <col min="13" max="13" width="8.33203125" style="0" customWidth="1"/>
    <col min="14" max="14" width="0.4921875" style="0" customWidth="1"/>
    <col min="15" max="15" width="2.5" style="0" customWidth="1"/>
    <col min="16" max="16" width="9.33203125" style="0" customWidth="1"/>
    <col min="17" max="17" width="11" style="0" customWidth="1"/>
    <col min="18" max="18" width="9.5" style="0" customWidth="1"/>
    <col min="19" max="19" width="1.83203125" style="0" customWidth="1"/>
    <col min="20" max="20" width="7.66015625" style="0" customWidth="1"/>
    <col min="21" max="21" width="8.33203125" style="0" customWidth="1"/>
    <col min="22" max="22" width="0.4921875" style="0" customWidth="1"/>
    <col min="23" max="23" width="2.5" style="0" customWidth="1"/>
    <col min="24" max="24" width="9.33203125" style="0" customWidth="1"/>
    <col min="25" max="25" width="11" style="0" customWidth="1"/>
    <col min="26" max="26" width="9.5" style="0" customWidth="1"/>
    <col min="27" max="27" width="1.83203125" style="0" customWidth="1"/>
    <col min="28" max="28" width="7.66015625" style="0" customWidth="1"/>
    <col min="29" max="29" width="8.33203125" style="0" customWidth="1"/>
    <col min="30" max="30" width="0.4921875" style="0" customWidth="1"/>
    <col min="31" max="31" width="2.5" style="0" customWidth="1"/>
    <col min="32" max="32" width="9.33203125" style="0" customWidth="1"/>
    <col min="33" max="33" width="11" style="0" customWidth="1"/>
    <col min="34" max="34" width="9.5" style="0" customWidth="1"/>
    <col min="35" max="35" width="1.83203125" style="0" customWidth="1"/>
    <col min="36" max="36" width="7.66015625" style="0" customWidth="1"/>
    <col min="37" max="37" width="8.33203125" style="0" customWidth="1"/>
    <col min="38" max="38" width="0.4921875" style="0" customWidth="1"/>
    <col min="39" max="39" width="2.5" style="0" customWidth="1"/>
    <col min="40" max="40" width="9.33203125" style="0" customWidth="1"/>
    <col min="41" max="41" width="11" style="0" customWidth="1"/>
    <col min="42" max="42" width="9.5" style="0" customWidth="1"/>
    <col min="43" max="43" width="1.83203125" style="0" customWidth="1"/>
    <col min="44" max="44" width="7.66015625" style="0" customWidth="1"/>
    <col min="45" max="45" width="8.33203125" style="0" customWidth="1"/>
    <col min="46" max="46" width="0.4921875" style="0" customWidth="1"/>
    <col min="47" max="47" width="2.5" style="0" customWidth="1"/>
    <col min="48" max="48" width="9.33203125" style="0" customWidth="1"/>
    <col min="49" max="49" width="11" style="0" customWidth="1"/>
    <col min="50" max="50" width="9.5" style="0" customWidth="1"/>
    <col min="51" max="51" width="1.83203125" style="0" customWidth="1"/>
    <col min="52" max="52" width="7.66015625" style="0" customWidth="1"/>
    <col min="53" max="53" width="8.33203125" style="0" customWidth="1"/>
    <col min="54" max="54" width="0.4921875" style="0" customWidth="1"/>
    <col min="55" max="55" width="2.5" style="0" customWidth="1"/>
    <col min="56" max="56" width="9.33203125" style="0" customWidth="1"/>
    <col min="57" max="57" width="11" style="0" customWidth="1"/>
    <col min="58" max="58" width="9.5" style="0" customWidth="1"/>
    <col min="59" max="59" width="1.83203125" style="0" customWidth="1"/>
    <col min="60" max="60" width="7.66015625" style="0" customWidth="1"/>
    <col min="61" max="61" width="8.33203125" style="0" customWidth="1"/>
    <col min="62" max="62" width="0.4921875" style="0" customWidth="1"/>
    <col min="63" max="63" width="2.5" style="0" customWidth="1"/>
    <col min="64" max="64" width="9.33203125" style="0" customWidth="1"/>
    <col min="65" max="65" width="11" style="0" customWidth="1"/>
    <col min="66" max="66" width="9.5" style="0" customWidth="1"/>
    <col min="67" max="67" width="1.83203125" style="0" customWidth="1"/>
    <col min="68" max="68" width="7.66015625" style="0" customWidth="1"/>
    <col min="69" max="69" width="8.33203125" style="0" customWidth="1"/>
    <col min="70" max="70" width="0.4921875" style="0" customWidth="1"/>
    <col min="71" max="71" width="2.5" style="0" customWidth="1"/>
    <col min="72" max="72" width="9.33203125" style="0" customWidth="1"/>
    <col min="73" max="73" width="11" style="0" customWidth="1"/>
    <col min="74" max="74" width="9.5" style="0" customWidth="1"/>
    <col min="75" max="75" width="1.83203125" style="0" customWidth="1"/>
    <col min="76" max="76" width="7.66015625" style="0" customWidth="1"/>
    <col min="77" max="77" width="8.33203125" style="0" customWidth="1"/>
    <col min="78" max="78" width="0.4921875" style="0" customWidth="1"/>
    <col min="79" max="79" width="2.5" style="0" customWidth="1"/>
    <col min="80" max="80" width="9.33203125" style="0" customWidth="1"/>
    <col min="81" max="81" width="11" style="0" customWidth="1"/>
    <col min="82" max="82" width="9.5" style="0" customWidth="1"/>
    <col min="83" max="83" width="1.83203125" style="0" customWidth="1"/>
    <col min="84" max="84" width="7.66015625" style="0" customWidth="1"/>
    <col min="85" max="85" width="8.33203125" style="0" customWidth="1"/>
    <col min="86" max="86" width="0.4921875" style="0" customWidth="1"/>
    <col min="87" max="87" width="2.5" style="0" customWidth="1"/>
    <col min="88" max="88" width="9.33203125" style="0" customWidth="1"/>
    <col min="89" max="89" width="11" style="0" customWidth="1"/>
    <col min="90" max="90" width="9.5" style="0" customWidth="1"/>
    <col min="91" max="91" width="1.83203125" style="0" customWidth="1"/>
    <col min="92" max="92" width="7.66015625" style="0" customWidth="1"/>
    <col min="93" max="93" width="8.33203125" style="0" customWidth="1"/>
    <col min="94" max="94" width="0.4921875" style="0" customWidth="1"/>
    <col min="95" max="95" width="2.5" style="0" customWidth="1"/>
    <col min="96" max="96" width="9.33203125" style="0" customWidth="1"/>
    <col min="97" max="97" width="11" style="0" customWidth="1"/>
    <col min="98" max="98" width="9.5" style="0" customWidth="1"/>
    <col min="99" max="99" width="1.83203125" style="0" customWidth="1"/>
    <col min="100" max="100" width="7.66015625" style="0" customWidth="1"/>
    <col min="101" max="101" width="8.33203125" style="0" customWidth="1"/>
    <col min="102" max="102" width="0.4921875" style="0" customWidth="1"/>
    <col min="103" max="103" width="2.5" style="0" customWidth="1"/>
    <col min="104" max="104" width="9.33203125" style="0" customWidth="1"/>
    <col min="105" max="105" width="11" style="0" customWidth="1"/>
    <col min="106" max="106" width="9.5" style="0" customWidth="1"/>
    <col min="107" max="107" width="1.83203125" style="0" customWidth="1"/>
    <col min="108" max="108" width="7.66015625" style="0" customWidth="1"/>
    <col min="109" max="109" width="8.33203125" style="0" customWidth="1"/>
    <col min="110" max="110" width="0.4921875" style="0" customWidth="1"/>
    <col min="111" max="111" width="2.5" style="0" customWidth="1"/>
    <col min="112" max="112" width="9.33203125" style="0" customWidth="1"/>
    <col min="113" max="113" width="11" style="0" customWidth="1"/>
    <col min="114" max="114" width="9.5" style="0" customWidth="1"/>
    <col min="115" max="115" width="1.83203125" style="0" customWidth="1"/>
    <col min="116" max="116" width="7.66015625" style="0" customWidth="1"/>
    <col min="117" max="117" width="8.33203125" style="0" customWidth="1"/>
    <col min="118" max="118" width="0.4921875" style="0" customWidth="1"/>
    <col min="119" max="119" width="2.5" style="0" customWidth="1"/>
    <col min="120" max="120" width="9.33203125" style="0" customWidth="1"/>
    <col min="121" max="121" width="11" style="0" customWidth="1"/>
    <col min="122" max="122" width="9.5" style="0" customWidth="1"/>
    <col min="123" max="123" width="1.83203125" style="0" customWidth="1"/>
    <col min="124" max="124" width="7.66015625" style="0" customWidth="1"/>
    <col min="125" max="125" width="8.33203125" style="0" customWidth="1"/>
    <col min="126" max="126" width="0.4921875" style="0" customWidth="1"/>
    <col min="127" max="127" width="2.5" style="0" customWidth="1"/>
    <col min="128" max="128" width="9.33203125" style="0" customWidth="1"/>
    <col min="129" max="129" width="11" style="0" customWidth="1"/>
    <col min="130" max="130" width="9.5" style="0" customWidth="1"/>
    <col min="131" max="131" width="1.83203125" style="0" customWidth="1"/>
    <col min="132" max="132" width="7.66015625" style="0" customWidth="1"/>
    <col min="133" max="133" width="8.33203125" style="0" customWidth="1"/>
    <col min="134" max="134" width="0.4921875" style="0" customWidth="1"/>
    <col min="135" max="135" width="2.5" style="0" customWidth="1"/>
    <col min="136" max="136" width="9.33203125" style="0" customWidth="1"/>
    <col min="137" max="137" width="11" style="0" customWidth="1"/>
    <col min="138" max="138" width="9.5" style="0" customWidth="1"/>
    <col min="139" max="139" width="1.83203125" style="0" customWidth="1"/>
    <col min="140" max="140" width="7.66015625" style="0" customWidth="1"/>
    <col min="141" max="141" width="8.33203125" style="0" customWidth="1"/>
    <col min="142" max="142" width="0.4921875" style="0" customWidth="1"/>
    <col min="143" max="143" width="2.5" style="0" customWidth="1"/>
    <col min="144" max="144" width="9.33203125" style="0" customWidth="1"/>
    <col min="145" max="145" width="11" style="0" customWidth="1"/>
    <col min="146" max="146" width="9.5" style="0" customWidth="1"/>
    <col min="147" max="147" width="1.83203125" style="0" customWidth="1"/>
    <col min="148" max="148" width="7.66015625" style="0" customWidth="1"/>
    <col min="149" max="149" width="8.33203125" style="0" customWidth="1"/>
    <col min="150" max="150" width="0.4921875" style="0" customWidth="1"/>
    <col min="151" max="151" width="2.5" style="0" customWidth="1"/>
    <col min="152" max="152" width="9.33203125" style="0" customWidth="1"/>
    <col min="153" max="153" width="11" style="0" customWidth="1"/>
    <col min="154" max="154" width="9.5" style="0" customWidth="1"/>
    <col min="155" max="155" width="1.83203125" style="0" customWidth="1"/>
    <col min="156" max="156" width="7.66015625" style="0" customWidth="1"/>
    <col min="157" max="157" width="8.33203125" style="0" customWidth="1"/>
    <col min="158" max="158" width="0.4921875" style="0" customWidth="1"/>
    <col min="159" max="159" width="2.5" style="0" customWidth="1"/>
    <col min="160" max="160" width="9.33203125" style="0" customWidth="1"/>
    <col min="161" max="161" width="11" style="0" customWidth="1"/>
    <col min="162" max="162" width="9.5" style="0" customWidth="1"/>
    <col min="163" max="163" width="1.83203125" style="0" customWidth="1"/>
    <col min="164" max="164" width="7.66015625" style="0" customWidth="1"/>
    <col min="165" max="165" width="8.33203125" style="0" customWidth="1"/>
    <col min="166" max="166" width="0.4921875" style="0" customWidth="1"/>
    <col min="167" max="167" width="2.5" style="0" customWidth="1"/>
    <col min="168" max="168" width="9.33203125" style="0" customWidth="1"/>
    <col min="169" max="169" width="11" style="0" customWidth="1"/>
    <col min="170" max="170" width="9.5" style="0" customWidth="1"/>
    <col min="171" max="171" width="1.83203125" style="0" customWidth="1"/>
    <col min="172" max="172" width="7.66015625" style="0" customWidth="1"/>
    <col min="173" max="173" width="8.33203125" style="0" customWidth="1"/>
    <col min="174" max="174" width="0.4921875" style="0" customWidth="1"/>
    <col min="175" max="175" width="2.5" style="0" customWidth="1"/>
    <col min="176" max="176" width="9.33203125" style="0" customWidth="1"/>
    <col min="177" max="177" width="11" style="0" customWidth="1"/>
    <col min="178" max="178" width="9.5" style="0" customWidth="1"/>
    <col min="179" max="179" width="1.83203125" style="0" customWidth="1"/>
    <col min="180" max="180" width="7.66015625" style="0" customWidth="1"/>
    <col min="181" max="181" width="8.33203125" style="0" customWidth="1"/>
    <col min="182" max="182" width="0.4921875" style="0" customWidth="1"/>
    <col min="183" max="183" width="2.5" style="0" customWidth="1"/>
    <col min="184" max="184" width="9.33203125" style="0" customWidth="1"/>
    <col min="185" max="185" width="11" style="0" customWidth="1"/>
    <col min="186" max="186" width="9.5" style="0" customWidth="1"/>
    <col min="187" max="187" width="1.83203125" style="0" customWidth="1"/>
    <col min="188" max="188" width="7.66015625" style="0" customWidth="1"/>
    <col min="189" max="189" width="8.33203125" style="0" customWidth="1"/>
  </cols>
  <sheetData>
    <row r="1" spans="8:12" ht="14.25" customHeight="1">
      <c r="H1" s="55" t="s">
        <v>99</v>
      </c>
      <c r="I1" s="55"/>
      <c r="J1" s="55"/>
      <c r="K1" s="55"/>
      <c r="L1" s="56"/>
    </row>
    <row r="2" spans="1:12" s="3" customFormat="1" ht="39.75" customHeight="1">
      <c r="A2" s="53" t="s">
        <v>111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30" customFormat="1" ht="21.75" customHeight="1">
      <c r="A3" s="67" t="s">
        <v>0</v>
      </c>
      <c r="B3" s="67" t="s">
        <v>1</v>
      </c>
      <c r="C3" s="67" t="s">
        <v>2</v>
      </c>
      <c r="D3" s="67" t="s">
        <v>95</v>
      </c>
      <c r="E3" s="67"/>
      <c r="F3" s="67" t="s">
        <v>112</v>
      </c>
      <c r="G3" s="67"/>
      <c r="H3" s="67"/>
      <c r="I3" s="67" t="s">
        <v>113</v>
      </c>
      <c r="J3" s="67"/>
      <c r="K3" s="68"/>
      <c r="L3" s="67" t="s">
        <v>105</v>
      </c>
    </row>
    <row r="4" spans="1:12" s="30" customFormat="1" ht="18" customHeight="1">
      <c r="A4" s="67"/>
      <c r="B4" s="67"/>
      <c r="C4" s="67"/>
      <c r="D4" s="67"/>
      <c r="E4" s="67"/>
      <c r="F4" s="67" t="s">
        <v>92</v>
      </c>
      <c r="G4" s="67" t="s">
        <v>3</v>
      </c>
      <c r="H4" s="67"/>
      <c r="I4" s="67" t="s">
        <v>92</v>
      </c>
      <c r="J4" s="67" t="s">
        <v>3</v>
      </c>
      <c r="K4" s="68"/>
      <c r="L4" s="67"/>
    </row>
    <row r="5" spans="1:12" s="30" customFormat="1" ht="24.75" customHeight="1">
      <c r="A5" s="67"/>
      <c r="B5" s="67"/>
      <c r="C5" s="67"/>
      <c r="D5" s="67"/>
      <c r="E5" s="67"/>
      <c r="F5" s="67"/>
      <c r="G5" s="28" t="s">
        <v>93</v>
      </c>
      <c r="H5" s="28" t="s">
        <v>94</v>
      </c>
      <c r="I5" s="67"/>
      <c r="J5" s="28" t="s">
        <v>93</v>
      </c>
      <c r="K5" s="29" t="s">
        <v>94</v>
      </c>
      <c r="L5" s="67"/>
    </row>
    <row r="6" spans="1:12" s="30" customFormat="1" ht="15" customHeight="1">
      <c r="A6" s="31">
        <v>1</v>
      </c>
      <c r="B6" s="31">
        <v>2</v>
      </c>
      <c r="C6" s="31">
        <v>3</v>
      </c>
      <c r="D6" s="66">
        <v>4</v>
      </c>
      <c r="E6" s="66"/>
      <c r="F6" s="31">
        <v>5</v>
      </c>
      <c r="G6" s="31">
        <v>6</v>
      </c>
      <c r="H6" s="31">
        <v>15</v>
      </c>
      <c r="I6" s="31">
        <v>16</v>
      </c>
      <c r="J6" s="31"/>
      <c r="K6" s="32"/>
      <c r="L6" s="31">
        <v>18</v>
      </c>
    </row>
    <row r="7" spans="1:12" s="1" customFormat="1" ht="15" customHeight="1">
      <c r="A7" s="7" t="s">
        <v>96</v>
      </c>
      <c r="B7" s="7"/>
      <c r="C7" s="6"/>
      <c r="D7" s="51" t="s">
        <v>4</v>
      </c>
      <c r="E7" s="51"/>
      <c r="F7" s="8">
        <f aca="true" t="shared" si="0" ref="F7:K7">SUM(F8,F10,)</f>
        <v>22097.51</v>
      </c>
      <c r="G7" s="8">
        <f t="shared" si="0"/>
        <v>22097.51</v>
      </c>
      <c r="H7" s="8">
        <f t="shared" si="0"/>
        <v>0</v>
      </c>
      <c r="I7" s="8">
        <f t="shared" si="0"/>
        <v>21597.019999999997</v>
      </c>
      <c r="J7" s="8">
        <f t="shared" si="0"/>
        <v>21597.019999999997</v>
      </c>
      <c r="K7" s="9">
        <f t="shared" si="0"/>
        <v>0</v>
      </c>
      <c r="L7" s="8">
        <f aca="true" t="shared" si="1" ref="L7:L23">I7/F7*100</f>
        <v>97.73508417916769</v>
      </c>
    </row>
    <row r="8" spans="1:12" s="2" customFormat="1" ht="15" customHeight="1">
      <c r="A8" s="10"/>
      <c r="B8" s="10" t="s">
        <v>97</v>
      </c>
      <c r="C8" s="11"/>
      <c r="D8" s="52" t="s">
        <v>5</v>
      </c>
      <c r="E8" s="52"/>
      <c r="F8" s="12">
        <f aca="true" t="shared" si="2" ref="F8:K8">SUM(F9)</f>
        <v>2000</v>
      </c>
      <c r="G8" s="13">
        <f t="shared" si="2"/>
        <v>2000</v>
      </c>
      <c r="H8" s="13">
        <f t="shared" si="2"/>
        <v>0</v>
      </c>
      <c r="I8" s="13">
        <f t="shared" si="2"/>
        <v>1499.51</v>
      </c>
      <c r="J8" s="13">
        <f t="shared" si="2"/>
        <v>1499.51</v>
      </c>
      <c r="K8" s="14">
        <f t="shared" si="2"/>
        <v>0</v>
      </c>
      <c r="L8" s="12">
        <f t="shared" si="1"/>
        <v>74.9755</v>
      </c>
    </row>
    <row r="9" spans="1:12" ht="48" customHeight="1">
      <c r="A9" s="15"/>
      <c r="B9" s="15"/>
      <c r="C9" s="16">
        <v>2850</v>
      </c>
      <c r="D9" s="40" t="s">
        <v>6</v>
      </c>
      <c r="E9" s="40"/>
      <c r="F9" s="17">
        <v>2000</v>
      </c>
      <c r="G9" s="17">
        <v>2000</v>
      </c>
      <c r="H9" s="17">
        <v>0</v>
      </c>
      <c r="I9" s="17">
        <v>1499.51</v>
      </c>
      <c r="J9" s="17">
        <v>1499.51</v>
      </c>
      <c r="K9" s="17">
        <v>0</v>
      </c>
      <c r="L9" s="19">
        <f t="shared" si="1"/>
        <v>74.9755</v>
      </c>
    </row>
    <row r="10" spans="1:12" s="2" customFormat="1" ht="15" customHeight="1">
      <c r="A10" s="10"/>
      <c r="B10" s="10" t="s">
        <v>98</v>
      </c>
      <c r="C10" s="11"/>
      <c r="D10" s="52" t="s">
        <v>7</v>
      </c>
      <c r="E10" s="52"/>
      <c r="F10" s="12">
        <f aca="true" t="shared" si="3" ref="F10:K10">SUM(F11:F12)</f>
        <v>20097.51</v>
      </c>
      <c r="G10" s="12">
        <f t="shared" si="3"/>
        <v>20097.51</v>
      </c>
      <c r="H10" s="12">
        <f t="shared" si="3"/>
        <v>0</v>
      </c>
      <c r="I10" s="12">
        <f t="shared" si="3"/>
        <v>20097.51</v>
      </c>
      <c r="J10" s="12">
        <f t="shared" si="3"/>
        <v>20097.51</v>
      </c>
      <c r="K10" s="20">
        <f t="shared" si="3"/>
        <v>0</v>
      </c>
      <c r="L10" s="12">
        <f t="shared" si="1"/>
        <v>100</v>
      </c>
    </row>
    <row r="11" spans="1:12" ht="15" customHeight="1">
      <c r="A11" s="16"/>
      <c r="B11" s="16"/>
      <c r="C11" s="16">
        <v>4210</v>
      </c>
      <c r="D11" s="40" t="s">
        <v>8</v>
      </c>
      <c r="E11" s="40"/>
      <c r="F11" s="17">
        <v>394.07</v>
      </c>
      <c r="G11" s="17">
        <v>394.07</v>
      </c>
      <c r="H11" s="17">
        <v>0</v>
      </c>
      <c r="I11" s="17">
        <v>394.07</v>
      </c>
      <c r="J11" s="17">
        <v>394.07</v>
      </c>
      <c r="K11" s="17">
        <v>0</v>
      </c>
      <c r="L11" s="19">
        <f t="shared" si="1"/>
        <v>100</v>
      </c>
    </row>
    <row r="12" spans="1:12" ht="15" customHeight="1">
      <c r="A12" s="16"/>
      <c r="B12" s="16"/>
      <c r="C12" s="16">
        <v>4430</v>
      </c>
      <c r="D12" s="40" t="s">
        <v>10</v>
      </c>
      <c r="E12" s="40"/>
      <c r="F12" s="17">
        <v>19703.44</v>
      </c>
      <c r="G12" s="17">
        <v>19703.44</v>
      </c>
      <c r="H12" s="17">
        <v>0</v>
      </c>
      <c r="I12" s="17">
        <v>19703.44</v>
      </c>
      <c r="J12" s="17">
        <v>19703.44</v>
      </c>
      <c r="K12" s="17">
        <v>0</v>
      </c>
      <c r="L12" s="19">
        <f t="shared" si="1"/>
        <v>100</v>
      </c>
    </row>
    <row r="13" spans="1:12" s="1" customFormat="1" ht="15" customHeight="1">
      <c r="A13" s="35">
        <v>150</v>
      </c>
      <c r="B13" s="35"/>
      <c r="C13" s="35"/>
      <c r="D13" s="62" t="s">
        <v>114</v>
      </c>
      <c r="E13" s="63"/>
      <c r="F13" s="25">
        <v>16000</v>
      </c>
      <c r="G13" s="25">
        <v>16000</v>
      </c>
      <c r="H13" s="17">
        <v>0</v>
      </c>
      <c r="I13" s="25">
        <v>16000</v>
      </c>
      <c r="J13" s="25">
        <v>16000</v>
      </c>
      <c r="K13" s="17">
        <v>0</v>
      </c>
      <c r="L13" s="19">
        <f t="shared" si="1"/>
        <v>100</v>
      </c>
    </row>
    <row r="14" spans="1:12" s="2" customFormat="1" ht="15" customHeight="1">
      <c r="A14" s="21"/>
      <c r="B14" s="21">
        <v>15095</v>
      </c>
      <c r="C14" s="21"/>
      <c r="D14" s="52" t="s">
        <v>7</v>
      </c>
      <c r="E14" s="52"/>
      <c r="F14" s="22">
        <v>16000</v>
      </c>
      <c r="G14" s="22">
        <v>16000</v>
      </c>
      <c r="H14" s="17">
        <v>0</v>
      </c>
      <c r="I14" s="22">
        <v>16000</v>
      </c>
      <c r="J14" s="22">
        <v>16000</v>
      </c>
      <c r="K14" s="17">
        <v>0</v>
      </c>
      <c r="L14" s="19">
        <f t="shared" si="1"/>
        <v>100</v>
      </c>
    </row>
    <row r="15" spans="1:12" ht="15" customHeight="1">
      <c r="A15" s="16"/>
      <c r="B15" s="16"/>
      <c r="C15" s="16">
        <v>4300</v>
      </c>
      <c r="D15" s="40" t="s">
        <v>9</v>
      </c>
      <c r="E15" s="40"/>
      <c r="F15" s="17">
        <v>16000</v>
      </c>
      <c r="G15" s="17">
        <v>16000</v>
      </c>
      <c r="H15" s="17">
        <v>0</v>
      </c>
      <c r="I15" s="17">
        <v>16000</v>
      </c>
      <c r="J15" s="17">
        <v>16000</v>
      </c>
      <c r="K15" s="17">
        <v>0</v>
      </c>
      <c r="L15" s="19">
        <f t="shared" si="1"/>
        <v>100</v>
      </c>
    </row>
    <row r="16" spans="1:12" s="1" customFormat="1" ht="15" customHeight="1">
      <c r="A16" s="6">
        <v>600</v>
      </c>
      <c r="B16" s="6"/>
      <c r="C16" s="6"/>
      <c r="D16" s="51" t="s">
        <v>11</v>
      </c>
      <c r="E16" s="51"/>
      <c r="F16" s="8">
        <f aca="true" t="shared" si="4" ref="F16:K16">SUM(F22,F17)</f>
        <v>2525659</v>
      </c>
      <c r="G16" s="8">
        <f t="shared" si="4"/>
        <v>36767</v>
      </c>
      <c r="H16" s="8">
        <f t="shared" si="4"/>
        <v>2488892</v>
      </c>
      <c r="I16" s="8">
        <f t="shared" si="4"/>
        <v>2167758.92</v>
      </c>
      <c r="J16" s="8">
        <f t="shared" si="4"/>
        <v>32279.809999999998</v>
      </c>
      <c r="K16" s="8">
        <f t="shared" si="4"/>
        <v>2135479.11</v>
      </c>
      <c r="L16" s="8">
        <f t="shared" si="1"/>
        <v>85.8294377823768</v>
      </c>
    </row>
    <row r="17" spans="1:12" s="2" customFormat="1" ht="15" customHeight="1">
      <c r="A17" s="11"/>
      <c r="B17" s="11">
        <v>60016</v>
      </c>
      <c r="C17" s="11"/>
      <c r="D17" s="52" t="s">
        <v>12</v>
      </c>
      <c r="E17" s="52"/>
      <c r="F17" s="12">
        <f aca="true" t="shared" si="5" ref="F17:K17">SUM(F18:F21)</f>
        <v>1783641</v>
      </c>
      <c r="G17" s="12">
        <f t="shared" si="5"/>
        <v>36767</v>
      </c>
      <c r="H17" s="12">
        <f t="shared" si="5"/>
        <v>1746874</v>
      </c>
      <c r="I17" s="12">
        <f t="shared" si="5"/>
        <v>1434936.32</v>
      </c>
      <c r="J17" s="12">
        <f t="shared" si="5"/>
        <v>32279.809999999998</v>
      </c>
      <c r="K17" s="20">
        <f t="shared" si="5"/>
        <v>1402656.51</v>
      </c>
      <c r="L17" s="12">
        <f t="shared" si="1"/>
        <v>80.44983940153877</v>
      </c>
    </row>
    <row r="18" spans="1:12" ht="15" customHeight="1">
      <c r="A18" s="16"/>
      <c r="B18" s="16"/>
      <c r="C18" s="16">
        <v>4210</v>
      </c>
      <c r="D18" s="40" t="s">
        <v>8</v>
      </c>
      <c r="E18" s="40"/>
      <c r="F18" s="17">
        <v>35467</v>
      </c>
      <c r="G18" s="17">
        <v>35467</v>
      </c>
      <c r="H18" s="17">
        <v>0</v>
      </c>
      <c r="I18" s="17">
        <v>31775.51</v>
      </c>
      <c r="J18" s="17">
        <v>31775.51</v>
      </c>
      <c r="K18" s="17">
        <v>0</v>
      </c>
      <c r="L18" s="19">
        <f t="shared" si="1"/>
        <v>89.59176135562636</v>
      </c>
    </row>
    <row r="19" spans="1:12" ht="15" customHeight="1">
      <c r="A19" s="16"/>
      <c r="B19" s="16"/>
      <c r="C19" s="16">
        <v>4300</v>
      </c>
      <c r="D19" s="40" t="s">
        <v>9</v>
      </c>
      <c r="E19" s="40"/>
      <c r="F19" s="17">
        <v>1300</v>
      </c>
      <c r="G19" s="17">
        <v>1300</v>
      </c>
      <c r="H19" s="17">
        <v>0</v>
      </c>
      <c r="I19" s="17">
        <v>504.3</v>
      </c>
      <c r="J19" s="17">
        <v>504.3</v>
      </c>
      <c r="K19" s="17">
        <v>0</v>
      </c>
      <c r="L19" s="19">
        <f t="shared" si="1"/>
        <v>38.792307692307695</v>
      </c>
    </row>
    <row r="20" spans="1:12" ht="15" customHeight="1">
      <c r="A20" s="16"/>
      <c r="B20" s="16"/>
      <c r="C20" s="16">
        <v>6050</v>
      </c>
      <c r="D20" s="40" t="s">
        <v>14</v>
      </c>
      <c r="E20" s="40"/>
      <c r="F20" s="17">
        <v>1696874</v>
      </c>
      <c r="G20" s="17">
        <v>0</v>
      </c>
      <c r="H20" s="17">
        <v>1696874</v>
      </c>
      <c r="I20" s="17">
        <v>1352656.51</v>
      </c>
      <c r="J20" s="17">
        <v>0</v>
      </c>
      <c r="K20" s="17">
        <v>1352656.51</v>
      </c>
      <c r="L20" s="19">
        <f t="shared" si="1"/>
        <v>79.71461110253325</v>
      </c>
    </row>
    <row r="21" spans="1:12" ht="66.75" customHeight="1">
      <c r="A21" s="16"/>
      <c r="B21" s="16"/>
      <c r="C21" s="33">
        <v>6610</v>
      </c>
      <c r="D21" s="64" t="s">
        <v>122</v>
      </c>
      <c r="E21" s="65"/>
      <c r="F21" s="17">
        <v>50000</v>
      </c>
      <c r="G21" s="17">
        <v>0</v>
      </c>
      <c r="H21" s="17">
        <v>50000</v>
      </c>
      <c r="I21" s="17">
        <v>50000</v>
      </c>
      <c r="J21" s="17">
        <v>0</v>
      </c>
      <c r="K21" s="17">
        <v>50000</v>
      </c>
      <c r="L21" s="19">
        <f t="shared" si="1"/>
        <v>100</v>
      </c>
    </row>
    <row r="22" spans="1:12" s="2" customFormat="1" ht="15" customHeight="1">
      <c r="A22" s="21"/>
      <c r="B22" s="21">
        <v>60078</v>
      </c>
      <c r="C22" s="21"/>
      <c r="D22" s="61" t="s">
        <v>108</v>
      </c>
      <c r="E22" s="61"/>
      <c r="F22" s="22">
        <f aca="true" t="shared" si="6" ref="F22:K22">SUM(F23:F23)</f>
        <v>742018</v>
      </c>
      <c r="G22" s="22">
        <f t="shared" si="6"/>
        <v>0</v>
      </c>
      <c r="H22" s="22">
        <f t="shared" si="6"/>
        <v>742018</v>
      </c>
      <c r="I22" s="22">
        <f t="shared" si="6"/>
        <v>732822.6</v>
      </c>
      <c r="J22" s="22">
        <f t="shared" si="6"/>
        <v>0</v>
      </c>
      <c r="K22" s="23">
        <f t="shared" si="6"/>
        <v>732822.6</v>
      </c>
      <c r="L22" s="19">
        <f t="shared" si="1"/>
        <v>98.76075782528187</v>
      </c>
    </row>
    <row r="23" spans="1:12" ht="15">
      <c r="A23" s="16"/>
      <c r="B23" s="16"/>
      <c r="C23" s="16">
        <v>6050</v>
      </c>
      <c r="D23" s="40" t="s">
        <v>14</v>
      </c>
      <c r="E23" s="40"/>
      <c r="F23" s="17">
        <v>742018</v>
      </c>
      <c r="G23" s="17"/>
      <c r="H23" s="17">
        <v>742018</v>
      </c>
      <c r="I23" s="17">
        <v>732822.6</v>
      </c>
      <c r="J23" s="17"/>
      <c r="K23" s="18">
        <v>732822.6</v>
      </c>
      <c r="L23" s="19">
        <f t="shared" si="1"/>
        <v>98.76075782528187</v>
      </c>
    </row>
    <row r="24" spans="1:12" s="1" customFormat="1" ht="15" customHeight="1">
      <c r="A24" s="6">
        <v>700</v>
      </c>
      <c r="B24" s="6"/>
      <c r="C24" s="6"/>
      <c r="D24" s="51" t="s">
        <v>15</v>
      </c>
      <c r="E24" s="51"/>
      <c r="F24" s="8">
        <f aca="true" t="shared" si="7" ref="F24:K24">SUM(F25)</f>
        <v>425739</v>
      </c>
      <c r="G24" s="8">
        <f t="shared" si="7"/>
        <v>86000</v>
      </c>
      <c r="H24" s="8">
        <f t="shared" si="7"/>
        <v>339739</v>
      </c>
      <c r="I24" s="8">
        <f t="shared" si="7"/>
        <v>412234.6</v>
      </c>
      <c r="J24" s="8">
        <f t="shared" si="7"/>
        <v>72532.5</v>
      </c>
      <c r="K24" s="8">
        <f t="shared" si="7"/>
        <v>339702.1</v>
      </c>
      <c r="L24" s="8">
        <f aca="true" t="shared" si="8" ref="L24:L38">I24/F24*100</f>
        <v>96.82800964910426</v>
      </c>
    </row>
    <row r="25" spans="1:12" s="2" customFormat="1" ht="15" customHeight="1">
      <c r="A25" s="11"/>
      <c r="B25" s="11">
        <v>70005</v>
      </c>
      <c r="C25" s="11"/>
      <c r="D25" s="52" t="s">
        <v>16</v>
      </c>
      <c r="E25" s="52"/>
      <c r="F25" s="12">
        <f aca="true" t="shared" si="9" ref="F25:K25">SUM(F26:F32)</f>
        <v>425739</v>
      </c>
      <c r="G25" s="12">
        <f t="shared" si="9"/>
        <v>86000</v>
      </c>
      <c r="H25" s="12">
        <f t="shared" si="9"/>
        <v>339739</v>
      </c>
      <c r="I25" s="12">
        <f t="shared" si="9"/>
        <v>412234.6</v>
      </c>
      <c r="J25" s="12">
        <f t="shared" si="9"/>
        <v>72532.5</v>
      </c>
      <c r="K25" s="12">
        <f t="shared" si="9"/>
        <v>339702.1</v>
      </c>
      <c r="L25" s="12">
        <f t="shared" si="8"/>
        <v>96.82800964910426</v>
      </c>
    </row>
    <row r="26" spans="1:12" s="4" customFormat="1" ht="64.5" customHeight="1">
      <c r="A26" s="24"/>
      <c r="B26" s="24"/>
      <c r="C26" s="24">
        <v>2560</v>
      </c>
      <c r="D26" s="47" t="s">
        <v>123</v>
      </c>
      <c r="E26" s="48"/>
      <c r="F26" s="19">
        <v>20000</v>
      </c>
      <c r="G26" s="19">
        <v>20000</v>
      </c>
      <c r="H26" s="17">
        <v>0</v>
      </c>
      <c r="I26" s="19">
        <v>20000</v>
      </c>
      <c r="J26" s="19">
        <v>20000</v>
      </c>
      <c r="K26" s="17">
        <v>0</v>
      </c>
      <c r="L26" s="19">
        <f t="shared" si="8"/>
        <v>100</v>
      </c>
    </row>
    <row r="27" spans="1:12" s="2" customFormat="1" ht="15" customHeight="1">
      <c r="A27" s="11"/>
      <c r="B27" s="11"/>
      <c r="C27" s="16">
        <v>4210</v>
      </c>
      <c r="D27" s="40" t="s">
        <v>8</v>
      </c>
      <c r="E27" s="40"/>
      <c r="F27" s="19">
        <v>500</v>
      </c>
      <c r="G27" s="19">
        <v>500</v>
      </c>
      <c r="H27" s="17">
        <v>0</v>
      </c>
      <c r="I27" s="19">
        <v>341.8</v>
      </c>
      <c r="J27" s="19">
        <v>341.8</v>
      </c>
      <c r="K27" s="17">
        <v>0</v>
      </c>
      <c r="L27" s="12">
        <f t="shared" si="8"/>
        <v>68.36</v>
      </c>
    </row>
    <row r="28" spans="1:12" s="4" customFormat="1" ht="15" customHeight="1">
      <c r="A28" s="24"/>
      <c r="B28" s="24"/>
      <c r="C28" s="24">
        <v>4260</v>
      </c>
      <c r="D28" s="40" t="s">
        <v>17</v>
      </c>
      <c r="E28" s="40"/>
      <c r="F28" s="19">
        <v>9500</v>
      </c>
      <c r="G28" s="19">
        <v>9500</v>
      </c>
      <c r="H28" s="17">
        <v>0</v>
      </c>
      <c r="I28" s="19">
        <v>7757.04</v>
      </c>
      <c r="J28" s="19">
        <v>7757.04</v>
      </c>
      <c r="K28" s="17">
        <v>0</v>
      </c>
      <c r="L28" s="19">
        <f t="shared" si="8"/>
        <v>81.65305263157894</v>
      </c>
    </row>
    <row r="29" spans="1:12" s="4" customFormat="1" ht="15" customHeight="1">
      <c r="A29" s="24"/>
      <c r="B29" s="24"/>
      <c r="C29" s="24">
        <v>4270</v>
      </c>
      <c r="D29" s="40" t="s">
        <v>29</v>
      </c>
      <c r="E29" s="40"/>
      <c r="F29" s="19">
        <v>1000</v>
      </c>
      <c r="G29" s="19">
        <v>1000</v>
      </c>
      <c r="H29" s="17">
        <v>0</v>
      </c>
      <c r="I29" s="19">
        <v>953</v>
      </c>
      <c r="J29" s="19">
        <v>953</v>
      </c>
      <c r="K29" s="17">
        <v>0</v>
      </c>
      <c r="L29" s="19">
        <f t="shared" si="8"/>
        <v>95.3</v>
      </c>
    </row>
    <row r="30" spans="1:12" ht="15" customHeight="1">
      <c r="A30" s="16"/>
      <c r="B30" s="16"/>
      <c r="C30" s="16">
        <v>4300</v>
      </c>
      <c r="D30" s="40" t="s">
        <v>9</v>
      </c>
      <c r="E30" s="40"/>
      <c r="F30" s="17">
        <v>52000</v>
      </c>
      <c r="G30" s="17">
        <v>52000</v>
      </c>
      <c r="H30" s="17">
        <v>0</v>
      </c>
      <c r="I30" s="17">
        <v>40565.12</v>
      </c>
      <c r="J30" s="17">
        <v>40565.12</v>
      </c>
      <c r="K30" s="17">
        <v>0</v>
      </c>
      <c r="L30" s="19">
        <f t="shared" si="8"/>
        <v>78.00984615384617</v>
      </c>
    </row>
    <row r="31" spans="1:12" ht="15" customHeight="1">
      <c r="A31" s="16"/>
      <c r="B31" s="16"/>
      <c r="C31" s="16">
        <v>4430</v>
      </c>
      <c r="D31" s="40" t="s">
        <v>10</v>
      </c>
      <c r="E31" s="40"/>
      <c r="F31" s="17">
        <v>3000</v>
      </c>
      <c r="G31" s="17">
        <v>3000</v>
      </c>
      <c r="H31" s="17">
        <v>0</v>
      </c>
      <c r="I31" s="17">
        <v>2915.54</v>
      </c>
      <c r="J31" s="17">
        <v>2915.54</v>
      </c>
      <c r="K31" s="17">
        <v>0</v>
      </c>
      <c r="L31" s="19">
        <f t="shared" si="8"/>
        <v>97.18466666666666</v>
      </c>
    </row>
    <row r="32" spans="1:12" ht="15" customHeight="1">
      <c r="A32" s="16"/>
      <c r="B32" s="16"/>
      <c r="C32" s="16">
        <v>6050</v>
      </c>
      <c r="D32" s="40" t="s">
        <v>14</v>
      </c>
      <c r="E32" s="40"/>
      <c r="F32" s="17">
        <v>339739</v>
      </c>
      <c r="G32" s="17"/>
      <c r="H32" s="17">
        <v>339739</v>
      </c>
      <c r="I32" s="17">
        <v>339702.1</v>
      </c>
      <c r="J32" s="17"/>
      <c r="K32" s="18">
        <v>339702.1</v>
      </c>
      <c r="L32" s="19">
        <f t="shared" si="8"/>
        <v>99.98913872119479</v>
      </c>
    </row>
    <row r="33" spans="1:12" s="1" customFormat="1" ht="15" customHeight="1">
      <c r="A33" s="35">
        <v>710</v>
      </c>
      <c r="B33" s="35"/>
      <c r="C33" s="35"/>
      <c r="D33" s="62" t="s">
        <v>115</v>
      </c>
      <c r="E33" s="63"/>
      <c r="F33" s="25">
        <f aca="true" t="shared" si="10" ref="F33:K33">SUM(F34,F36)</f>
        <v>38346</v>
      </c>
      <c r="G33" s="25">
        <f t="shared" si="10"/>
        <v>38346</v>
      </c>
      <c r="H33" s="25">
        <f t="shared" si="10"/>
        <v>0</v>
      </c>
      <c r="I33" s="25">
        <f t="shared" si="10"/>
        <v>35833</v>
      </c>
      <c r="J33" s="25">
        <f t="shared" si="10"/>
        <v>35833</v>
      </c>
      <c r="K33" s="25">
        <f t="shared" si="10"/>
        <v>0</v>
      </c>
      <c r="L33" s="19">
        <f t="shared" si="8"/>
        <v>93.4465133260314</v>
      </c>
    </row>
    <row r="34" spans="1:12" s="2" customFormat="1" ht="15" customHeight="1">
      <c r="A34" s="21"/>
      <c r="B34" s="21">
        <v>71004</v>
      </c>
      <c r="C34" s="21"/>
      <c r="D34" s="45" t="s">
        <v>116</v>
      </c>
      <c r="E34" s="46"/>
      <c r="F34" s="22">
        <f aca="true" t="shared" si="11" ref="F34:K34">SUM(F35)</f>
        <v>25000</v>
      </c>
      <c r="G34" s="22">
        <f t="shared" si="11"/>
        <v>25000</v>
      </c>
      <c r="H34" s="22">
        <f t="shared" si="11"/>
        <v>0</v>
      </c>
      <c r="I34" s="22">
        <f t="shared" si="11"/>
        <v>22632</v>
      </c>
      <c r="J34" s="22">
        <f t="shared" si="11"/>
        <v>22632</v>
      </c>
      <c r="K34" s="22">
        <f t="shared" si="11"/>
        <v>0</v>
      </c>
      <c r="L34" s="19">
        <f t="shared" si="8"/>
        <v>90.52799999999999</v>
      </c>
    </row>
    <row r="35" spans="1:12" ht="15" customHeight="1">
      <c r="A35" s="16"/>
      <c r="B35" s="16"/>
      <c r="C35" s="16">
        <v>4300</v>
      </c>
      <c r="D35" s="40" t="s">
        <v>9</v>
      </c>
      <c r="E35" s="40"/>
      <c r="F35" s="17">
        <v>25000</v>
      </c>
      <c r="G35" s="17">
        <v>25000</v>
      </c>
      <c r="H35" s="17">
        <v>0</v>
      </c>
      <c r="I35" s="17">
        <v>22632</v>
      </c>
      <c r="J35" s="17">
        <v>22632</v>
      </c>
      <c r="K35" s="17">
        <v>0</v>
      </c>
      <c r="L35" s="19">
        <f t="shared" si="8"/>
        <v>90.52799999999999</v>
      </c>
    </row>
    <row r="36" spans="1:12" s="2" customFormat="1" ht="15" customHeight="1">
      <c r="A36" s="21"/>
      <c r="B36" s="21">
        <v>71035</v>
      </c>
      <c r="C36" s="21"/>
      <c r="D36" s="45" t="s">
        <v>117</v>
      </c>
      <c r="E36" s="46"/>
      <c r="F36" s="22">
        <f aca="true" t="shared" si="12" ref="F36:K36">SUM(F37:F38)</f>
        <v>13346</v>
      </c>
      <c r="G36" s="22">
        <f t="shared" si="12"/>
        <v>13346</v>
      </c>
      <c r="H36" s="22">
        <f t="shared" si="12"/>
        <v>0</v>
      </c>
      <c r="I36" s="22">
        <f t="shared" si="12"/>
        <v>13201</v>
      </c>
      <c r="J36" s="22">
        <f t="shared" si="12"/>
        <v>13201</v>
      </c>
      <c r="K36" s="22">
        <f t="shared" si="12"/>
        <v>0</v>
      </c>
      <c r="L36" s="19">
        <f t="shared" si="8"/>
        <v>98.91353214446276</v>
      </c>
    </row>
    <row r="37" spans="1:12" ht="15" customHeight="1">
      <c r="A37" s="16"/>
      <c r="B37" s="16"/>
      <c r="C37" s="16">
        <v>4210</v>
      </c>
      <c r="D37" s="40" t="s">
        <v>8</v>
      </c>
      <c r="E37" s="40"/>
      <c r="F37" s="17">
        <v>346</v>
      </c>
      <c r="G37" s="17">
        <v>346</v>
      </c>
      <c r="H37" s="17">
        <v>0</v>
      </c>
      <c r="I37" s="17">
        <v>201</v>
      </c>
      <c r="J37" s="17">
        <v>201</v>
      </c>
      <c r="K37" s="17">
        <v>0</v>
      </c>
      <c r="L37" s="19">
        <f t="shared" si="8"/>
        <v>58.092485549132945</v>
      </c>
    </row>
    <row r="38" spans="1:12" ht="15" customHeight="1">
      <c r="A38" s="16"/>
      <c r="B38" s="16"/>
      <c r="C38" s="16">
        <v>4300</v>
      </c>
      <c r="D38" s="40" t="s">
        <v>9</v>
      </c>
      <c r="E38" s="40"/>
      <c r="F38" s="17">
        <v>13000</v>
      </c>
      <c r="G38" s="17">
        <v>13000</v>
      </c>
      <c r="H38" s="17">
        <v>0</v>
      </c>
      <c r="I38" s="17">
        <v>13000</v>
      </c>
      <c r="J38" s="17">
        <v>13000</v>
      </c>
      <c r="K38" s="17">
        <v>0</v>
      </c>
      <c r="L38" s="19">
        <f t="shared" si="8"/>
        <v>100</v>
      </c>
    </row>
    <row r="39" spans="1:12" s="1" customFormat="1" ht="15" customHeight="1">
      <c r="A39" s="6">
        <v>750</v>
      </c>
      <c r="B39" s="6"/>
      <c r="C39" s="6"/>
      <c r="D39" s="51" t="s">
        <v>18</v>
      </c>
      <c r="E39" s="51"/>
      <c r="F39" s="8">
        <f aca="true" t="shared" si="13" ref="F39:K39">SUM(F76,F72,F51,F46,F40)</f>
        <v>1792763</v>
      </c>
      <c r="G39" s="8">
        <f t="shared" si="13"/>
        <v>1792763</v>
      </c>
      <c r="H39" s="8">
        <f t="shared" si="13"/>
        <v>0</v>
      </c>
      <c r="I39" s="8">
        <f t="shared" si="13"/>
        <v>1608197.7899999998</v>
      </c>
      <c r="J39" s="8">
        <f t="shared" si="13"/>
        <v>1608197.7899999998</v>
      </c>
      <c r="K39" s="9">
        <f t="shared" si="13"/>
        <v>0</v>
      </c>
      <c r="L39" s="8">
        <f aca="true" t="shared" si="14" ref="L39:L51">I39/F39*100</f>
        <v>89.70498554465927</v>
      </c>
    </row>
    <row r="40" spans="1:12" s="2" customFormat="1" ht="15" customHeight="1">
      <c r="A40" s="11"/>
      <c r="B40" s="11">
        <v>75011</v>
      </c>
      <c r="C40" s="11"/>
      <c r="D40" s="52" t="s">
        <v>19</v>
      </c>
      <c r="E40" s="52"/>
      <c r="F40" s="12">
        <f aca="true" t="shared" si="15" ref="F40:K40">SUM(F41:F45)</f>
        <v>122969</v>
      </c>
      <c r="G40" s="12">
        <f t="shared" si="15"/>
        <v>122969</v>
      </c>
      <c r="H40" s="12">
        <f t="shared" si="15"/>
        <v>0</v>
      </c>
      <c r="I40" s="12">
        <f t="shared" si="15"/>
        <v>121454.33</v>
      </c>
      <c r="J40" s="12">
        <f t="shared" si="15"/>
        <v>121454.33</v>
      </c>
      <c r="K40" s="20">
        <f t="shared" si="15"/>
        <v>0</v>
      </c>
      <c r="L40" s="12">
        <f t="shared" si="14"/>
        <v>98.76825053468761</v>
      </c>
    </row>
    <row r="41" spans="1:12" ht="15" customHeight="1">
      <c r="A41" s="16"/>
      <c r="B41" s="16"/>
      <c r="C41" s="16">
        <v>4010</v>
      </c>
      <c r="D41" s="40" t="s">
        <v>20</v>
      </c>
      <c r="E41" s="40"/>
      <c r="F41" s="17">
        <v>92295</v>
      </c>
      <c r="G41" s="17">
        <v>92295</v>
      </c>
      <c r="H41" s="17">
        <v>0</v>
      </c>
      <c r="I41" s="17">
        <v>90794.01</v>
      </c>
      <c r="J41" s="17">
        <v>90794.01</v>
      </c>
      <c r="K41" s="17">
        <v>0</v>
      </c>
      <c r="L41" s="19">
        <f t="shared" si="14"/>
        <v>98.37370388428408</v>
      </c>
    </row>
    <row r="42" spans="1:12" ht="15" customHeight="1">
      <c r="A42" s="16"/>
      <c r="B42" s="16"/>
      <c r="C42" s="16">
        <v>4040</v>
      </c>
      <c r="D42" s="40" t="s">
        <v>21</v>
      </c>
      <c r="E42" s="40"/>
      <c r="F42" s="17">
        <v>8288</v>
      </c>
      <c r="G42" s="17">
        <v>8288</v>
      </c>
      <c r="H42" s="17">
        <v>0</v>
      </c>
      <c r="I42" s="17">
        <v>8287.41</v>
      </c>
      <c r="J42" s="17">
        <v>8287.41</v>
      </c>
      <c r="K42" s="17">
        <v>0</v>
      </c>
      <c r="L42" s="19">
        <f t="shared" si="14"/>
        <v>99.99288127413128</v>
      </c>
    </row>
    <row r="43" spans="1:12" ht="15" customHeight="1">
      <c r="A43" s="16"/>
      <c r="B43" s="16"/>
      <c r="C43" s="16">
        <v>4110</v>
      </c>
      <c r="D43" s="40" t="s">
        <v>22</v>
      </c>
      <c r="E43" s="40"/>
      <c r="F43" s="17">
        <v>17661</v>
      </c>
      <c r="G43" s="17">
        <v>17661</v>
      </c>
      <c r="H43" s="17">
        <v>0</v>
      </c>
      <c r="I43" s="17">
        <v>17655.5</v>
      </c>
      <c r="J43" s="17">
        <v>17655.5</v>
      </c>
      <c r="K43" s="17">
        <v>0</v>
      </c>
      <c r="L43" s="19">
        <f t="shared" si="14"/>
        <v>99.96885793556423</v>
      </c>
    </row>
    <row r="44" spans="1:12" ht="15" customHeight="1">
      <c r="A44" s="16"/>
      <c r="B44" s="16"/>
      <c r="C44" s="16">
        <v>4120</v>
      </c>
      <c r="D44" s="40" t="s">
        <v>23</v>
      </c>
      <c r="E44" s="40"/>
      <c r="F44" s="17">
        <v>2536</v>
      </c>
      <c r="G44" s="17">
        <v>2536</v>
      </c>
      <c r="H44" s="17">
        <v>0</v>
      </c>
      <c r="I44" s="17">
        <v>2529.55</v>
      </c>
      <c r="J44" s="17">
        <v>2529.55</v>
      </c>
      <c r="K44" s="17">
        <v>0</v>
      </c>
      <c r="L44" s="19">
        <f t="shared" si="14"/>
        <v>99.74566246056783</v>
      </c>
    </row>
    <row r="45" spans="1:12" ht="33" customHeight="1">
      <c r="A45" s="16"/>
      <c r="B45" s="16"/>
      <c r="C45" s="16">
        <v>4440</v>
      </c>
      <c r="D45" s="40" t="s">
        <v>33</v>
      </c>
      <c r="E45" s="40"/>
      <c r="F45" s="17">
        <v>2189</v>
      </c>
      <c r="G45" s="17">
        <v>2189</v>
      </c>
      <c r="H45" s="17">
        <v>0</v>
      </c>
      <c r="I45" s="17">
        <v>2187.86</v>
      </c>
      <c r="J45" s="17">
        <v>2187.86</v>
      </c>
      <c r="K45" s="17">
        <v>0</v>
      </c>
      <c r="L45" s="19">
        <f t="shared" si="14"/>
        <v>99.94792142530837</v>
      </c>
    </row>
    <row r="46" spans="1:12" s="2" customFormat="1" ht="29.25" customHeight="1">
      <c r="A46" s="11"/>
      <c r="B46" s="11">
        <v>75022</v>
      </c>
      <c r="C46" s="11"/>
      <c r="D46" s="52" t="s">
        <v>24</v>
      </c>
      <c r="E46" s="52"/>
      <c r="F46" s="12">
        <f aca="true" t="shared" si="16" ref="F46:K46">SUM(F47:F50)</f>
        <v>57300</v>
      </c>
      <c r="G46" s="12">
        <f t="shared" si="16"/>
        <v>57300</v>
      </c>
      <c r="H46" s="12">
        <f t="shared" si="16"/>
        <v>0</v>
      </c>
      <c r="I46" s="12">
        <f t="shared" si="16"/>
        <v>56425.38</v>
      </c>
      <c r="J46" s="12">
        <f t="shared" si="16"/>
        <v>56425.38</v>
      </c>
      <c r="K46" s="20">
        <f t="shared" si="16"/>
        <v>0</v>
      </c>
      <c r="L46" s="12">
        <f t="shared" si="14"/>
        <v>98.47361256544502</v>
      </c>
    </row>
    <row r="47" spans="1:12" ht="15" customHeight="1">
      <c r="A47" s="16"/>
      <c r="B47" s="16"/>
      <c r="C47" s="16">
        <v>3030</v>
      </c>
      <c r="D47" s="40" t="s">
        <v>25</v>
      </c>
      <c r="E47" s="40"/>
      <c r="F47" s="17">
        <v>55000</v>
      </c>
      <c r="G47" s="17">
        <v>55000</v>
      </c>
      <c r="H47" s="17">
        <v>0</v>
      </c>
      <c r="I47" s="17">
        <v>54753.74</v>
      </c>
      <c r="J47" s="17">
        <v>54753.74</v>
      </c>
      <c r="K47" s="17">
        <v>0</v>
      </c>
      <c r="L47" s="19">
        <f>I47/F47*100</f>
        <v>99.55225454545455</v>
      </c>
    </row>
    <row r="48" spans="1:12" ht="15" customHeight="1">
      <c r="A48" s="16"/>
      <c r="B48" s="16"/>
      <c r="C48" s="16">
        <v>4210</v>
      </c>
      <c r="D48" s="40" t="s">
        <v>8</v>
      </c>
      <c r="E48" s="40"/>
      <c r="F48" s="17">
        <v>1000</v>
      </c>
      <c r="G48" s="17">
        <v>1000</v>
      </c>
      <c r="H48" s="17">
        <v>0</v>
      </c>
      <c r="I48" s="17">
        <v>781.32</v>
      </c>
      <c r="J48" s="17">
        <v>781.32</v>
      </c>
      <c r="K48" s="17">
        <v>0</v>
      </c>
      <c r="L48" s="19">
        <f>I48/F48*100</f>
        <v>78.132</v>
      </c>
    </row>
    <row r="49" spans="1:12" ht="15" customHeight="1">
      <c r="A49" s="16"/>
      <c r="B49" s="16"/>
      <c r="C49" s="16">
        <v>4300</v>
      </c>
      <c r="D49" s="40" t="s">
        <v>9</v>
      </c>
      <c r="E49" s="40"/>
      <c r="F49" s="17">
        <v>1000</v>
      </c>
      <c r="G49" s="17">
        <v>1000</v>
      </c>
      <c r="H49" s="17">
        <v>0</v>
      </c>
      <c r="I49" s="17">
        <v>739.88</v>
      </c>
      <c r="J49" s="17">
        <v>739.88</v>
      </c>
      <c r="K49" s="17">
        <v>0</v>
      </c>
      <c r="L49" s="19">
        <f>I49/F49*100</f>
        <v>73.988</v>
      </c>
    </row>
    <row r="50" spans="1:12" ht="15" customHeight="1">
      <c r="A50" s="16"/>
      <c r="B50" s="16"/>
      <c r="C50" s="16">
        <v>4410</v>
      </c>
      <c r="D50" s="40" t="s">
        <v>26</v>
      </c>
      <c r="E50" s="40"/>
      <c r="F50" s="17">
        <v>300</v>
      </c>
      <c r="G50" s="17">
        <v>300</v>
      </c>
      <c r="H50" s="17">
        <v>0</v>
      </c>
      <c r="I50" s="17">
        <v>150.44</v>
      </c>
      <c r="J50" s="17">
        <v>150.44</v>
      </c>
      <c r="K50" s="17">
        <v>0</v>
      </c>
      <c r="L50" s="19">
        <f>I50/F50*100</f>
        <v>50.14666666666666</v>
      </c>
    </row>
    <row r="51" spans="1:12" s="2" customFormat="1" ht="29.25" customHeight="1">
      <c r="A51" s="11"/>
      <c r="B51" s="11">
        <v>75023</v>
      </c>
      <c r="C51" s="11"/>
      <c r="D51" s="52" t="s">
        <v>27</v>
      </c>
      <c r="E51" s="52"/>
      <c r="F51" s="12">
        <f aca="true" t="shared" si="17" ref="F51:K51">SUM(F52:F71)</f>
        <v>1530994</v>
      </c>
      <c r="G51" s="12">
        <f t="shared" si="17"/>
        <v>1530994</v>
      </c>
      <c r="H51" s="12">
        <f t="shared" si="17"/>
        <v>0</v>
      </c>
      <c r="I51" s="12">
        <f t="shared" si="17"/>
        <v>1357556.2799999998</v>
      </c>
      <c r="J51" s="12">
        <f t="shared" si="17"/>
        <v>1357556.2799999998</v>
      </c>
      <c r="K51" s="12">
        <f t="shared" si="17"/>
        <v>0</v>
      </c>
      <c r="L51" s="12">
        <f t="shared" si="14"/>
        <v>88.67156109037656</v>
      </c>
    </row>
    <row r="52" spans="1:12" s="4" customFormat="1" ht="31.5" customHeight="1">
      <c r="A52" s="24"/>
      <c r="B52" s="24"/>
      <c r="C52" s="24">
        <v>3020</v>
      </c>
      <c r="D52" s="43" t="s">
        <v>35</v>
      </c>
      <c r="E52" s="44"/>
      <c r="F52" s="19">
        <v>1000</v>
      </c>
      <c r="G52" s="19">
        <v>1000</v>
      </c>
      <c r="H52" s="17">
        <v>0</v>
      </c>
      <c r="I52" s="36">
        <v>600</v>
      </c>
      <c r="J52" s="36">
        <v>600</v>
      </c>
      <c r="K52" s="17">
        <v>0</v>
      </c>
      <c r="L52" s="19">
        <f aca="true" t="shared" si="18" ref="L52:L109">I52/F52*100</f>
        <v>60</v>
      </c>
    </row>
    <row r="53" spans="1:12" s="4" customFormat="1" ht="15">
      <c r="A53" s="24"/>
      <c r="B53" s="24"/>
      <c r="C53" s="24">
        <v>3030</v>
      </c>
      <c r="D53" s="40" t="s">
        <v>25</v>
      </c>
      <c r="E53" s="40"/>
      <c r="F53" s="19">
        <v>300</v>
      </c>
      <c r="G53" s="19">
        <v>300</v>
      </c>
      <c r="H53" s="17">
        <v>0</v>
      </c>
      <c r="I53" s="36">
        <v>272.28</v>
      </c>
      <c r="J53" s="36">
        <v>272.28</v>
      </c>
      <c r="K53" s="17">
        <v>0</v>
      </c>
      <c r="L53" s="19">
        <f t="shared" si="18"/>
        <v>90.75999999999999</v>
      </c>
    </row>
    <row r="54" spans="1:12" ht="15" customHeight="1">
      <c r="A54" s="16"/>
      <c r="B54" s="16"/>
      <c r="C54" s="16">
        <v>4010</v>
      </c>
      <c r="D54" s="40" t="s">
        <v>20</v>
      </c>
      <c r="E54" s="40"/>
      <c r="F54" s="17">
        <v>890830</v>
      </c>
      <c r="G54" s="17">
        <v>890830</v>
      </c>
      <c r="H54" s="17">
        <v>0</v>
      </c>
      <c r="I54" s="36">
        <v>806221.15</v>
      </c>
      <c r="J54" s="36">
        <v>806221.15</v>
      </c>
      <c r="K54" s="17">
        <v>0</v>
      </c>
      <c r="L54" s="19">
        <f t="shared" si="18"/>
        <v>90.50224509726884</v>
      </c>
    </row>
    <row r="55" spans="1:12" ht="15" customHeight="1">
      <c r="A55" s="16"/>
      <c r="B55" s="16"/>
      <c r="C55" s="16">
        <v>4040</v>
      </c>
      <c r="D55" s="40" t="s">
        <v>21</v>
      </c>
      <c r="E55" s="40"/>
      <c r="F55" s="17">
        <v>55320</v>
      </c>
      <c r="G55" s="17">
        <v>55320</v>
      </c>
      <c r="H55" s="17">
        <v>0</v>
      </c>
      <c r="I55" s="36">
        <v>55310.47</v>
      </c>
      <c r="J55" s="36">
        <v>55310.47</v>
      </c>
      <c r="K55" s="17">
        <v>0</v>
      </c>
      <c r="L55" s="19">
        <f t="shared" si="18"/>
        <v>99.98277295733912</v>
      </c>
    </row>
    <row r="56" spans="1:12" ht="15" customHeight="1">
      <c r="A56" s="16"/>
      <c r="B56" s="16"/>
      <c r="C56" s="16">
        <v>4110</v>
      </c>
      <c r="D56" s="40" t="s">
        <v>22</v>
      </c>
      <c r="E56" s="40"/>
      <c r="F56" s="17">
        <v>148114</v>
      </c>
      <c r="G56" s="17">
        <v>148114</v>
      </c>
      <c r="H56" s="17">
        <v>0</v>
      </c>
      <c r="I56" s="36">
        <v>136598.98</v>
      </c>
      <c r="J56" s="36">
        <v>136598.98</v>
      </c>
      <c r="K56" s="17">
        <v>0</v>
      </c>
      <c r="L56" s="19">
        <f t="shared" si="18"/>
        <v>92.22556949376832</v>
      </c>
    </row>
    <row r="57" spans="1:12" ht="15" customHeight="1">
      <c r="A57" s="16"/>
      <c r="B57" s="16"/>
      <c r="C57" s="16">
        <v>4120</v>
      </c>
      <c r="D57" s="40" t="s">
        <v>23</v>
      </c>
      <c r="E57" s="40"/>
      <c r="F57" s="17">
        <v>17975</v>
      </c>
      <c r="G57" s="17">
        <v>17975</v>
      </c>
      <c r="H57" s="17">
        <v>0</v>
      </c>
      <c r="I57" s="36">
        <v>17853.05</v>
      </c>
      <c r="J57" s="36">
        <v>17853.05</v>
      </c>
      <c r="K57" s="17">
        <v>0</v>
      </c>
      <c r="L57" s="19">
        <f t="shared" si="18"/>
        <v>99.32155771905424</v>
      </c>
    </row>
    <row r="58" spans="1:12" ht="30.75" customHeight="1">
      <c r="A58" s="16"/>
      <c r="B58" s="16"/>
      <c r="C58" s="16">
        <v>4140</v>
      </c>
      <c r="D58" s="40" t="s">
        <v>28</v>
      </c>
      <c r="E58" s="40"/>
      <c r="F58" s="17">
        <v>13000</v>
      </c>
      <c r="G58" s="17">
        <v>13000</v>
      </c>
      <c r="H58" s="17">
        <v>0</v>
      </c>
      <c r="I58" s="36">
        <v>12889</v>
      </c>
      <c r="J58" s="36">
        <v>12889</v>
      </c>
      <c r="K58" s="17">
        <v>0</v>
      </c>
      <c r="L58" s="19">
        <f t="shared" si="18"/>
        <v>99.14615384615385</v>
      </c>
    </row>
    <row r="59" spans="1:12" ht="19.5" customHeight="1">
      <c r="A59" s="16"/>
      <c r="B59" s="16"/>
      <c r="C59" s="16">
        <v>4170</v>
      </c>
      <c r="D59" s="40" t="s">
        <v>100</v>
      </c>
      <c r="E59" s="40"/>
      <c r="F59" s="17">
        <v>20500</v>
      </c>
      <c r="G59" s="17">
        <v>20500</v>
      </c>
      <c r="H59" s="17">
        <v>0</v>
      </c>
      <c r="I59" s="36">
        <v>12280</v>
      </c>
      <c r="J59" s="36">
        <v>12280</v>
      </c>
      <c r="K59" s="17">
        <v>0</v>
      </c>
      <c r="L59" s="19">
        <f t="shared" si="18"/>
        <v>59.90243902439024</v>
      </c>
    </row>
    <row r="60" spans="1:12" ht="15" customHeight="1">
      <c r="A60" s="16"/>
      <c r="B60" s="16"/>
      <c r="C60" s="16">
        <v>4210</v>
      </c>
      <c r="D60" s="40" t="s">
        <v>8</v>
      </c>
      <c r="E60" s="40"/>
      <c r="F60" s="17">
        <v>85900</v>
      </c>
      <c r="G60" s="17">
        <v>85900</v>
      </c>
      <c r="H60" s="17">
        <v>0</v>
      </c>
      <c r="I60" s="36">
        <v>68409.39</v>
      </c>
      <c r="J60" s="36">
        <v>68409.39</v>
      </c>
      <c r="K60" s="17">
        <v>0</v>
      </c>
      <c r="L60" s="19">
        <f t="shared" si="18"/>
        <v>79.63840512223516</v>
      </c>
    </row>
    <row r="61" spans="1:12" ht="15" customHeight="1">
      <c r="A61" s="16"/>
      <c r="B61" s="16"/>
      <c r="C61" s="16">
        <v>4260</v>
      </c>
      <c r="D61" s="40" t="s">
        <v>17</v>
      </c>
      <c r="E61" s="40"/>
      <c r="F61" s="17">
        <v>43500</v>
      </c>
      <c r="G61" s="17">
        <v>43500</v>
      </c>
      <c r="H61" s="17">
        <v>0</v>
      </c>
      <c r="I61" s="36">
        <v>21738.3</v>
      </c>
      <c r="J61" s="36">
        <v>21738.3</v>
      </c>
      <c r="K61" s="17">
        <v>0</v>
      </c>
      <c r="L61" s="19">
        <f t="shared" si="18"/>
        <v>49.973103448275864</v>
      </c>
    </row>
    <row r="62" spans="1:12" ht="15" customHeight="1">
      <c r="A62" s="16"/>
      <c r="B62" s="16"/>
      <c r="C62" s="16">
        <v>4270</v>
      </c>
      <c r="D62" s="43" t="s">
        <v>29</v>
      </c>
      <c r="E62" s="44"/>
      <c r="F62" s="17">
        <v>5000</v>
      </c>
      <c r="G62" s="17">
        <v>5000</v>
      </c>
      <c r="H62" s="17"/>
      <c r="I62" s="36">
        <v>51.5</v>
      </c>
      <c r="J62" s="36">
        <v>51.5</v>
      </c>
      <c r="K62" s="17">
        <v>0</v>
      </c>
      <c r="L62" s="19">
        <f t="shared" si="18"/>
        <v>1.03</v>
      </c>
    </row>
    <row r="63" spans="1:12" ht="15" customHeight="1">
      <c r="A63" s="16"/>
      <c r="B63" s="16"/>
      <c r="C63" s="16">
        <v>4280</v>
      </c>
      <c r="D63" s="40" t="s">
        <v>30</v>
      </c>
      <c r="E63" s="40"/>
      <c r="F63" s="17">
        <v>1000</v>
      </c>
      <c r="G63" s="17">
        <v>1000</v>
      </c>
      <c r="H63" s="17">
        <v>0</v>
      </c>
      <c r="I63" s="36">
        <v>780</v>
      </c>
      <c r="J63" s="36">
        <v>780</v>
      </c>
      <c r="K63" s="17">
        <v>0</v>
      </c>
      <c r="L63" s="19">
        <f t="shared" si="18"/>
        <v>78</v>
      </c>
    </row>
    <row r="64" spans="1:12" ht="15" customHeight="1">
      <c r="A64" s="16"/>
      <c r="B64" s="16"/>
      <c r="C64" s="16">
        <v>4300</v>
      </c>
      <c r="D64" s="60" t="s">
        <v>9</v>
      </c>
      <c r="E64" s="60"/>
      <c r="F64" s="17">
        <v>166201</v>
      </c>
      <c r="G64" s="17">
        <v>166201</v>
      </c>
      <c r="H64" s="17">
        <v>0</v>
      </c>
      <c r="I64" s="36">
        <v>150328.5</v>
      </c>
      <c r="J64" s="36">
        <v>150328.5</v>
      </c>
      <c r="K64" s="17">
        <v>0</v>
      </c>
      <c r="L64" s="19">
        <f t="shared" si="18"/>
        <v>90.44981678810596</v>
      </c>
    </row>
    <row r="65" spans="1:12" ht="15" customHeight="1">
      <c r="A65" s="16"/>
      <c r="B65" s="16"/>
      <c r="C65" s="16">
        <v>4350</v>
      </c>
      <c r="D65" s="40" t="s">
        <v>31</v>
      </c>
      <c r="E65" s="40"/>
      <c r="F65" s="17">
        <v>2500</v>
      </c>
      <c r="G65" s="17">
        <v>2500</v>
      </c>
      <c r="H65" s="17">
        <v>0</v>
      </c>
      <c r="I65" s="36">
        <v>2156.06</v>
      </c>
      <c r="J65" s="36">
        <v>2156.06</v>
      </c>
      <c r="K65" s="17">
        <v>0</v>
      </c>
      <c r="L65" s="19">
        <f t="shared" si="18"/>
        <v>86.2424</v>
      </c>
    </row>
    <row r="66" spans="1:12" ht="51.75" customHeight="1">
      <c r="A66" s="16"/>
      <c r="B66" s="16"/>
      <c r="C66" s="16">
        <v>4360</v>
      </c>
      <c r="D66" s="40" t="s">
        <v>81</v>
      </c>
      <c r="E66" s="40"/>
      <c r="F66" s="17">
        <v>1500</v>
      </c>
      <c r="G66" s="17">
        <v>1500</v>
      </c>
      <c r="H66" s="17">
        <v>0</v>
      </c>
      <c r="I66" s="36">
        <v>1268.15</v>
      </c>
      <c r="J66" s="36">
        <v>1268.15</v>
      </c>
      <c r="K66" s="17">
        <v>0</v>
      </c>
      <c r="L66" s="19">
        <f t="shared" si="18"/>
        <v>84.54333333333334</v>
      </c>
    </row>
    <row r="67" spans="1:12" ht="51" customHeight="1">
      <c r="A67" s="16"/>
      <c r="B67" s="16"/>
      <c r="C67" s="16">
        <v>4370</v>
      </c>
      <c r="D67" s="40" t="s">
        <v>32</v>
      </c>
      <c r="E67" s="40"/>
      <c r="F67" s="17">
        <v>14000</v>
      </c>
      <c r="G67" s="17">
        <v>14000</v>
      </c>
      <c r="H67" s="17">
        <v>0</v>
      </c>
      <c r="I67" s="36">
        <v>11248.38</v>
      </c>
      <c r="J67" s="36">
        <v>11248.38</v>
      </c>
      <c r="K67" s="17">
        <v>0</v>
      </c>
      <c r="L67" s="19">
        <f t="shared" si="18"/>
        <v>80.34557142857143</v>
      </c>
    </row>
    <row r="68" spans="1:12" ht="15" customHeight="1">
      <c r="A68" s="16"/>
      <c r="B68" s="16"/>
      <c r="C68" s="16">
        <v>4410</v>
      </c>
      <c r="D68" s="40" t="s">
        <v>26</v>
      </c>
      <c r="E68" s="40"/>
      <c r="F68" s="17">
        <v>17629</v>
      </c>
      <c r="G68" s="17">
        <v>17629</v>
      </c>
      <c r="H68" s="17">
        <v>0</v>
      </c>
      <c r="I68" s="36">
        <v>15826.88</v>
      </c>
      <c r="J68" s="36">
        <v>15826.88</v>
      </c>
      <c r="K68" s="17">
        <v>0</v>
      </c>
      <c r="L68" s="19">
        <f t="shared" si="18"/>
        <v>89.77752566793352</v>
      </c>
    </row>
    <row r="69" spans="1:12" ht="15" customHeight="1">
      <c r="A69" s="16"/>
      <c r="B69" s="16"/>
      <c r="C69" s="16">
        <v>4430</v>
      </c>
      <c r="D69" s="40" t="s">
        <v>10</v>
      </c>
      <c r="E69" s="40"/>
      <c r="F69" s="17">
        <v>17925</v>
      </c>
      <c r="G69" s="17">
        <v>17925</v>
      </c>
      <c r="H69" s="17">
        <v>0</v>
      </c>
      <c r="I69" s="36">
        <v>17924.29</v>
      </c>
      <c r="J69" s="36">
        <v>17924.29</v>
      </c>
      <c r="K69" s="17">
        <v>0</v>
      </c>
      <c r="L69" s="19">
        <f t="shared" si="18"/>
        <v>99.99603905160392</v>
      </c>
    </row>
    <row r="70" spans="1:12" ht="30.75" customHeight="1">
      <c r="A70" s="16"/>
      <c r="B70" s="16"/>
      <c r="C70" s="16">
        <v>4440</v>
      </c>
      <c r="D70" s="40" t="s">
        <v>33</v>
      </c>
      <c r="E70" s="40"/>
      <c r="F70" s="17">
        <v>18800</v>
      </c>
      <c r="G70" s="17">
        <v>18800</v>
      </c>
      <c r="H70" s="17">
        <v>0</v>
      </c>
      <c r="I70" s="36">
        <v>18399.9</v>
      </c>
      <c r="J70" s="36">
        <v>18399.9</v>
      </c>
      <c r="K70" s="17">
        <v>0</v>
      </c>
      <c r="L70" s="19">
        <f t="shared" si="18"/>
        <v>97.8718085106383</v>
      </c>
    </row>
    <row r="71" spans="1:12" ht="29.25" customHeight="1">
      <c r="A71" s="16"/>
      <c r="B71" s="16"/>
      <c r="C71" s="16">
        <v>4700</v>
      </c>
      <c r="D71" s="40" t="s">
        <v>34</v>
      </c>
      <c r="E71" s="40"/>
      <c r="F71" s="17">
        <v>10000</v>
      </c>
      <c r="G71" s="17">
        <v>10000</v>
      </c>
      <c r="H71" s="17">
        <v>0</v>
      </c>
      <c r="I71" s="36">
        <v>7400</v>
      </c>
      <c r="J71" s="36">
        <v>7400</v>
      </c>
      <c r="K71" s="17">
        <v>0</v>
      </c>
      <c r="L71" s="19">
        <f t="shared" si="18"/>
        <v>74</v>
      </c>
    </row>
    <row r="72" spans="1:12" s="2" customFormat="1" ht="32.25" customHeight="1">
      <c r="A72" s="11"/>
      <c r="B72" s="11">
        <v>75075</v>
      </c>
      <c r="C72" s="11"/>
      <c r="D72" s="52" t="s">
        <v>37</v>
      </c>
      <c r="E72" s="52"/>
      <c r="F72" s="12">
        <f>SUM(F73:F75)</f>
        <v>65000</v>
      </c>
      <c r="G72" s="12">
        <f>SUM(G73:G75)</f>
        <v>65000</v>
      </c>
      <c r="H72" s="12">
        <f>SUM(H73:H75)</f>
        <v>0</v>
      </c>
      <c r="I72" s="12">
        <f>SUM(I73:I75)</f>
        <v>57890.33</v>
      </c>
      <c r="J72" s="12">
        <f>SUM(J73:J75)</f>
        <v>57890.33</v>
      </c>
      <c r="K72" s="17">
        <v>0</v>
      </c>
      <c r="L72" s="12">
        <f t="shared" si="18"/>
        <v>89.06204615384615</v>
      </c>
    </row>
    <row r="73" spans="1:12" s="4" customFormat="1" ht="15" customHeight="1">
      <c r="A73" s="24"/>
      <c r="B73" s="24"/>
      <c r="C73" s="24">
        <v>4170</v>
      </c>
      <c r="D73" s="40" t="s">
        <v>36</v>
      </c>
      <c r="E73" s="40"/>
      <c r="F73" s="19">
        <v>7500</v>
      </c>
      <c r="G73" s="19">
        <v>7500</v>
      </c>
      <c r="H73" s="17">
        <v>0</v>
      </c>
      <c r="I73" s="19">
        <v>6635</v>
      </c>
      <c r="J73" s="19">
        <v>6635</v>
      </c>
      <c r="K73" s="17">
        <v>0</v>
      </c>
      <c r="L73" s="19">
        <f t="shared" si="18"/>
        <v>88.46666666666667</v>
      </c>
    </row>
    <row r="74" spans="1:12" ht="15" customHeight="1">
      <c r="A74" s="16"/>
      <c r="B74" s="16"/>
      <c r="C74" s="16">
        <v>4210</v>
      </c>
      <c r="D74" s="40" t="s">
        <v>8</v>
      </c>
      <c r="E74" s="40"/>
      <c r="F74" s="17">
        <v>8000</v>
      </c>
      <c r="G74" s="17">
        <v>8000</v>
      </c>
      <c r="H74" s="17">
        <v>0</v>
      </c>
      <c r="I74" s="17">
        <v>6677.34</v>
      </c>
      <c r="J74" s="17">
        <v>6677.34</v>
      </c>
      <c r="K74" s="17">
        <v>0</v>
      </c>
      <c r="L74" s="19">
        <f t="shared" si="18"/>
        <v>83.46675</v>
      </c>
    </row>
    <row r="75" spans="1:12" ht="15" customHeight="1">
      <c r="A75" s="16"/>
      <c r="B75" s="16"/>
      <c r="C75" s="16">
        <v>4300</v>
      </c>
      <c r="D75" s="40" t="s">
        <v>9</v>
      </c>
      <c r="E75" s="40"/>
      <c r="F75" s="17">
        <v>49500</v>
      </c>
      <c r="G75" s="17">
        <v>49500</v>
      </c>
      <c r="H75" s="17">
        <v>0</v>
      </c>
      <c r="I75" s="17">
        <v>44577.99</v>
      </c>
      <c r="J75" s="17">
        <v>44577.99</v>
      </c>
      <c r="K75" s="17">
        <v>0</v>
      </c>
      <c r="L75" s="19">
        <f t="shared" si="18"/>
        <v>90.05654545454546</v>
      </c>
    </row>
    <row r="76" spans="1:12" s="2" customFormat="1" ht="15" customHeight="1">
      <c r="A76" s="11"/>
      <c r="B76" s="11">
        <v>75095</v>
      </c>
      <c r="C76" s="11"/>
      <c r="D76" s="52" t="s">
        <v>7</v>
      </c>
      <c r="E76" s="52"/>
      <c r="F76" s="12">
        <f>SUM(F77:F78)</f>
        <v>16500</v>
      </c>
      <c r="G76" s="12">
        <f>SUM(G77:G78)</f>
        <v>16500</v>
      </c>
      <c r="H76" s="12">
        <f>SUM(H77:H78)</f>
        <v>0</v>
      </c>
      <c r="I76" s="12">
        <f>SUM(I77:I78)</f>
        <v>14871.47</v>
      </c>
      <c r="J76" s="12">
        <f>SUM(J77:J78)</f>
        <v>14871.47</v>
      </c>
      <c r="K76" s="17">
        <v>0</v>
      </c>
      <c r="L76" s="12">
        <f t="shared" si="18"/>
        <v>90.13012121212121</v>
      </c>
    </row>
    <row r="77" spans="1:12" ht="15" customHeight="1">
      <c r="A77" s="16"/>
      <c r="B77" s="16"/>
      <c r="C77" s="16">
        <v>4210</v>
      </c>
      <c r="D77" s="40" t="s">
        <v>8</v>
      </c>
      <c r="E77" s="40"/>
      <c r="F77" s="17">
        <v>15000</v>
      </c>
      <c r="G77" s="17">
        <v>15000</v>
      </c>
      <c r="H77" s="17">
        <v>0</v>
      </c>
      <c r="I77" s="17">
        <v>14308.5</v>
      </c>
      <c r="J77" s="17">
        <v>14308.5</v>
      </c>
      <c r="K77" s="17">
        <v>0</v>
      </c>
      <c r="L77" s="19">
        <f t="shared" si="18"/>
        <v>95.39</v>
      </c>
    </row>
    <row r="78" spans="1:12" ht="15" customHeight="1">
      <c r="A78" s="16"/>
      <c r="B78" s="16"/>
      <c r="C78" s="16">
        <v>4300</v>
      </c>
      <c r="D78" s="40" t="s">
        <v>9</v>
      </c>
      <c r="E78" s="40"/>
      <c r="F78" s="17">
        <v>1500</v>
      </c>
      <c r="G78" s="17">
        <v>1500</v>
      </c>
      <c r="H78" s="17">
        <v>0</v>
      </c>
      <c r="I78" s="17">
        <v>562.97</v>
      </c>
      <c r="J78" s="17">
        <v>562.97</v>
      </c>
      <c r="K78" s="17">
        <v>0</v>
      </c>
      <c r="L78" s="19">
        <f t="shared" si="18"/>
        <v>37.531333333333336</v>
      </c>
    </row>
    <row r="79" spans="1:12" s="1" customFormat="1" ht="44.25" customHeight="1">
      <c r="A79" s="6">
        <v>751</v>
      </c>
      <c r="B79" s="6"/>
      <c r="C79" s="6"/>
      <c r="D79" s="51" t="s">
        <v>38</v>
      </c>
      <c r="E79" s="51"/>
      <c r="F79" s="8">
        <f>SUM(F80,F84,F91,F99)</f>
        <v>60129</v>
      </c>
      <c r="G79" s="8">
        <f>SUM(G80,G84,G91,G99)</f>
        <v>60129</v>
      </c>
      <c r="H79" s="8">
        <f>SUM(H80,H84,H91,H99)</f>
        <v>0</v>
      </c>
      <c r="I79" s="8">
        <f>SUM(I80,I84,I91,I99)</f>
        <v>47013</v>
      </c>
      <c r="J79" s="8">
        <f>SUM(J80,J84,J91,J99)</f>
        <v>47013</v>
      </c>
      <c r="K79" s="17">
        <v>0</v>
      </c>
      <c r="L79" s="8">
        <f t="shared" si="18"/>
        <v>78.18689816893679</v>
      </c>
    </row>
    <row r="80" spans="1:12" s="2" customFormat="1" ht="33" customHeight="1">
      <c r="A80" s="11"/>
      <c r="B80" s="11">
        <v>75101</v>
      </c>
      <c r="C80" s="11"/>
      <c r="D80" s="52" t="s">
        <v>39</v>
      </c>
      <c r="E80" s="52"/>
      <c r="F80" s="12">
        <f>SUM(F81:F83)</f>
        <v>846</v>
      </c>
      <c r="G80" s="12">
        <f>SUM(G81:G83)</f>
        <v>846</v>
      </c>
      <c r="H80" s="12">
        <f>SUM(H81:H83)</f>
        <v>0</v>
      </c>
      <c r="I80" s="12">
        <f>SUM(I81:I83)</f>
        <v>846</v>
      </c>
      <c r="J80" s="12">
        <f>SUM(J81:J83)</f>
        <v>846</v>
      </c>
      <c r="K80" s="17">
        <v>0</v>
      </c>
      <c r="L80" s="12">
        <f t="shared" si="18"/>
        <v>100</v>
      </c>
    </row>
    <row r="81" spans="1:12" ht="15" customHeight="1">
      <c r="A81" s="16"/>
      <c r="B81" s="16"/>
      <c r="C81" s="16">
        <v>4110</v>
      </c>
      <c r="D81" s="43" t="s">
        <v>22</v>
      </c>
      <c r="E81" s="44"/>
      <c r="F81" s="17">
        <v>121.01</v>
      </c>
      <c r="G81" s="17">
        <v>121.01</v>
      </c>
      <c r="H81" s="17">
        <v>0</v>
      </c>
      <c r="I81" s="17">
        <v>121.01</v>
      </c>
      <c r="J81" s="17">
        <v>121.01</v>
      </c>
      <c r="K81" s="17">
        <v>0</v>
      </c>
      <c r="L81" s="19">
        <f t="shared" si="18"/>
        <v>100</v>
      </c>
    </row>
    <row r="82" spans="1:12" ht="15" customHeight="1">
      <c r="A82" s="16"/>
      <c r="B82" s="16"/>
      <c r="C82" s="16">
        <v>4120</v>
      </c>
      <c r="D82" s="43" t="s">
        <v>23</v>
      </c>
      <c r="E82" s="44"/>
      <c r="F82" s="17">
        <v>17.34</v>
      </c>
      <c r="G82" s="17">
        <v>17.34</v>
      </c>
      <c r="H82" s="17">
        <v>0</v>
      </c>
      <c r="I82" s="17">
        <v>17.34</v>
      </c>
      <c r="J82" s="17">
        <v>17.34</v>
      </c>
      <c r="K82" s="17">
        <v>0</v>
      </c>
      <c r="L82" s="19">
        <f t="shared" si="18"/>
        <v>100</v>
      </c>
    </row>
    <row r="83" spans="1:12" ht="15" customHeight="1">
      <c r="A83" s="16"/>
      <c r="B83" s="16"/>
      <c r="C83" s="16">
        <v>4170</v>
      </c>
      <c r="D83" s="43" t="s">
        <v>36</v>
      </c>
      <c r="E83" s="44"/>
      <c r="F83" s="17">
        <v>707.65</v>
      </c>
      <c r="G83" s="17">
        <v>707.65</v>
      </c>
      <c r="H83" s="17">
        <v>0</v>
      </c>
      <c r="I83" s="17">
        <v>707.65</v>
      </c>
      <c r="J83" s="17">
        <v>707.65</v>
      </c>
      <c r="K83" s="17">
        <v>0</v>
      </c>
      <c r="L83" s="19">
        <f t="shared" si="18"/>
        <v>100</v>
      </c>
    </row>
    <row r="84" spans="1:12" s="2" customFormat="1" ht="15" customHeight="1">
      <c r="A84" s="21"/>
      <c r="B84" s="21">
        <v>75108</v>
      </c>
      <c r="C84" s="21"/>
      <c r="D84" s="45" t="s">
        <v>118</v>
      </c>
      <c r="E84" s="46"/>
      <c r="F84" s="22">
        <f>SUM(F85:F90)</f>
        <v>9828</v>
      </c>
      <c r="G84" s="22">
        <f>SUM(G85:G90)</f>
        <v>9828</v>
      </c>
      <c r="H84" s="22">
        <f>SUM(H85:H90)</f>
        <v>0</v>
      </c>
      <c r="I84" s="22">
        <f>SUM(I85:I90)</f>
        <v>9188</v>
      </c>
      <c r="J84" s="22">
        <f>SUM(J85:J90)</f>
        <v>9188</v>
      </c>
      <c r="K84" s="17">
        <v>0</v>
      </c>
      <c r="L84" s="19">
        <f t="shared" si="18"/>
        <v>93.48799348799349</v>
      </c>
    </row>
    <row r="85" spans="1:12" ht="15" customHeight="1">
      <c r="A85" s="16"/>
      <c r="B85" s="16"/>
      <c r="C85" s="16">
        <v>3030</v>
      </c>
      <c r="D85" s="40" t="s">
        <v>25</v>
      </c>
      <c r="E85" s="40"/>
      <c r="F85" s="36">
        <v>4720</v>
      </c>
      <c r="G85" s="36">
        <v>4720</v>
      </c>
      <c r="H85" s="17">
        <v>0</v>
      </c>
      <c r="I85" s="36">
        <v>4080</v>
      </c>
      <c r="J85" s="36">
        <v>4080</v>
      </c>
      <c r="K85" s="17">
        <v>0</v>
      </c>
      <c r="L85" s="19">
        <f t="shared" si="18"/>
        <v>86.4406779661017</v>
      </c>
    </row>
    <row r="86" spans="1:12" ht="15" customHeight="1">
      <c r="A86" s="16"/>
      <c r="B86" s="16"/>
      <c r="C86" s="16">
        <v>4110</v>
      </c>
      <c r="D86" s="40" t="s">
        <v>22</v>
      </c>
      <c r="E86" s="40"/>
      <c r="F86" s="36">
        <v>138.19</v>
      </c>
      <c r="G86" s="36">
        <v>138.19</v>
      </c>
      <c r="H86" s="17">
        <v>0</v>
      </c>
      <c r="I86" s="36">
        <v>138.19</v>
      </c>
      <c r="J86" s="36">
        <v>138.19</v>
      </c>
      <c r="K86" s="17">
        <v>0</v>
      </c>
      <c r="L86" s="19">
        <f t="shared" si="18"/>
        <v>100</v>
      </c>
    </row>
    <row r="87" spans="1:12" ht="15" customHeight="1">
      <c r="A87" s="16"/>
      <c r="B87" s="16"/>
      <c r="C87" s="16">
        <v>4120</v>
      </c>
      <c r="D87" s="40" t="s">
        <v>23</v>
      </c>
      <c r="E87" s="40"/>
      <c r="F87" s="36">
        <v>19.81</v>
      </c>
      <c r="G87" s="36">
        <v>19.81</v>
      </c>
      <c r="H87" s="17">
        <v>0</v>
      </c>
      <c r="I87" s="36">
        <v>19.81</v>
      </c>
      <c r="J87" s="36">
        <v>19.81</v>
      </c>
      <c r="K87" s="17">
        <v>0</v>
      </c>
      <c r="L87" s="19">
        <f t="shared" si="18"/>
        <v>100</v>
      </c>
    </row>
    <row r="88" spans="1:12" ht="15" customHeight="1">
      <c r="A88" s="16"/>
      <c r="B88" s="16"/>
      <c r="C88" s="16">
        <v>4170</v>
      </c>
      <c r="D88" s="43" t="s">
        <v>36</v>
      </c>
      <c r="E88" s="44"/>
      <c r="F88" s="36">
        <v>1378</v>
      </c>
      <c r="G88" s="36">
        <v>1378</v>
      </c>
      <c r="H88" s="17">
        <v>0</v>
      </c>
      <c r="I88" s="36">
        <v>1378</v>
      </c>
      <c r="J88" s="36">
        <v>1378</v>
      </c>
      <c r="K88" s="17">
        <v>0</v>
      </c>
      <c r="L88" s="19">
        <f t="shared" si="18"/>
        <v>100</v>
      </c>
    </row>
    <row r="89" spans="1:12" ht="15" customHeight="1">
      <c r="A89" s="16"/>
      <c r="B89" s="16"/>
      <c r="C89" s="16">
        <v>4210</v>
      </c>
      <c r="D89" s="40" t="s">
        <v>8</v>
      </c>
      <c r="E89" s="40"/>
      <c r="F89" s="36">
        <v>3145.73</v>
      </c>
      <c r="G89" s="36">
        <v>3145.73</v>
      </c>
      <c r="H89" s="17">
        <v>0</v>
      </c>
      <c r="I89" s="36">
        <v>3145.73</v>
      </c>
      <c r="J89" s="36">
        <v>3145.73</v>
      </c>
      <c r="K89" s="17">
        <v>0</v>
      </c>
      <c r="L89" s="19">
        <f t="shared" si="18"/>
        <v>100</v>
      </c>
    </row>
    <row r="90" spans="1:12" ht="15" customHeight="1">
      <c r="A90" s="16"/>
      <c r="B90" s="16"/>
      <c r="C90" s="16">
        <v>4410</v>
      </c>
      <c r="D90" s="40" t="s">
        <v>26</v>
      </c>
      <c r="E90" s="40"/>
      <c r="F90" s="36">
        <v>426.27</v>
      </c>
      <c r="G90" s="36">
        <v>426.27</v>
      </c>
      <c r="H90" s="17">
        <v>0</v>
      </c>
      <c r="I90" s="36">
        <v>426.27</v>
      </c>
      <c r="J90" s="36">
        <v>426.27</v>
      </c>
      <c r="K90" s="17">
        <v>0</v>
      </c>
      <c r="L90" s="19">
        <f t="shared" si="18"/>
        <v>100</v>
      </c>
    </row>
    <row r="91" spans="1:12" s="2" customFormat="1" ht="75.75" customHeight="1">
      <c r="A91" s="21"/>
      <c r="B91" s="21">
        <v>75109</v>
      </c>
      <c r="C91" s="21"/>
      <c r="D91" s="45" t="s">
        <v>119</v>
      </c>
      <c r="E91" s="46"/>
      <c r="F91" s="22">
        <f>SUM(F92:F98)</f>
        <v>37352</v>
      </c>
      <c r="G91" s="22">
        <f>SUM(G92:G98)</f>
        <v>37352</v>
      </c>
      <c r="H91" s="22">
        <f>SUM(H92:H98)</f>
        <v>0</v>
      </c>
      <c r="I91" s="22">
        <f>SUM(I92:I98)</f>
        <v>24876.000000000004</v>
      </c>
      <c r="J91" s="22">
        <f>SUM(J92:J98)</f>
        <v>24876.000000000004</v>
      </c>
      <c r="K91" s="17">
        <v>0</v>
      </c>
      <c r="L91" s="19">
        <f t="shared" si="18"/>
        <v>66.59884343542515</v>
      </c>
    </row>
    <row r="92" spans="1:12" ht="15" customHeight="1">
      <c r="A92" s="16"/>
      <c r="B92" s="16"/>
      <c r="C92" s="16">
        <v>3030</v>
      </c>
      <c r="D92" s="40" t="s">
        <v>25</v>
      </c>
      <c r="E92" s="40"/>
      <c r="F92" s="36">
        <v>27834.84</v>
      </c>
      <c r="G92" s="36">
        <v>27834.84</v>
      </c>
      <c r="H92" s="17">
        <v>0</v>
      </c>
      <c r="I92" s="36">
        <v>15358.84</v>
      </c>
      <c r="J92" s="36">
        <v>15358.84</v>
      </c>
      <c r="K92" s="17">
        <v>0</v>
      </c>
      <c r="L92" s="19">
        <f t="shared" si="18"/>
        <v>55.17847417121852</v>
      </c>
    </row>
    <row r="93" spans="1:12" ht="15" customHeight="1">
      <c r="A93" s="16"/>
      <c r="B93" s="16"/>
      <c r="C93" s="16">
        <v>4110</v>
      </c>
      <c r="D93" s="40" t="s">
        <v>22</v>
      </c>
      <c r="E93" s="40"/>
      <c r="F93" s="36">
        <v>416.91</v>
      </c>
      <c r="G93" s="36">
        <v>416.91</v>
      </c>
      <c r="H93" s="17">
        <v>0</v>
      </c>
      <c r="I93" s="36">
        <v>416.91</v>
      </c>
      <c r="J93" s="36">
        <v>416.91</v>
      </c>
      <c r="K93" s="17">
        <v>0</v>
      </c>
      <c r="L93" s="19">
        <f t="shared" si="18"/>
        <v>100</v>
      </c>
    </row>
    <row r="94" spans="1:12" ht="15" customHeight="1">
      <c r="A94" s="16"/>
      <c r="B94" s="16"/>
      <c r="C94" s="16">
        <v>4120</v>
      </c>
      <c r="D94" s="40" t="s">
        <v>23</v>
      </c>
      <c r="E94" s="40"/>
      <c r="F94" s="36">
        <v>59.72</v>
      </c>
      <c r="G94" s="36">
        <v>59.72</v>
      </c>
      <c r="H94" s="17">
        <v>0</v>
      </c>
      <c r="I94" s="36">
        <v>59.72</v>
      </c>
      <c r="J94" s="36">
        <v>59.72</v>
      </c>
      <c r="K94" s="17">
        <v>0</v>
      </c>
      <c r="L94" s="19">
        <f t="shared" si="18"/>
        <v>100</v>
      </c>
    </row>
    <row r="95" spans="1:12" ht="15" customHeight="1">
      <c r="A95" s="16"/>
      <c r="B95" s="16"/>
      <c r="C95" s="16">
        <v>4170</v>
      </c>
      <c r="D95" s="43" t="s">
        <v>36</v>
      </c>
      <c r="E95" s="44"/>
      <c r="F95" s="36">
        <v>3428</v>
      </c>
      <c r="G95" s="36">
        <v>3428</v>
      </c>
      <c r="H95" s="17">
        <v>0</v>
      </c>
      <c r="I95" s="36">
        <v>3428</v>
      </c>
      <c r="J95" s="36">
        <v>3428</v>
      </c>
      <c r="K95" s="17">
        <v>0</v>
      </c>
      <c r="L95" s="19">
        <f t="shared" si="18"/>
        <v>100</v>
      </c>
    </row>
    <row r="96" spans="1:12" ht="15" customHeight="1">
      <c r="A96" s="16"/>
      <c r="B96" s="16"/>
      <c r="C96" s="16">
        <v>4210</v>
      </c>
      <c r="D96" s="40" t="s">
        <v>8</v>
      </c>
      <c r="E96" s="40"/>
      <c r="F96" s="36">
        <v>3400.7</v>
      </c>
      <c r="G96" s="36">
        <v>3400.7</v>
      </c>
      <c r="H96" s="17">
        <v>0</v>
      </c>
      <c r="I96" s="36">
        <v>3400.7</v>
      </c>
      <c r="J96" s="36">
        <v>3400.7</v>
      </c>
      <c r="K96" s="17">
        <v>0</v>
      </c>
      <c r="L96" s="19">
        <f t="shared" si="18"/>
        <v>100</v>
      </c>
    </row>
    <row r="97" spans="1:12" ht="15" customHeight="1">
      <c r="A97" s="16"/>
      <c r="B97" s="16"/>
      <c r="C97" s="16">
        <v>4300</v>
      </c>
      <c r="D97" s="40" t="s">
        <v>9</v>
      </c>
      <c r="E97" s="40"/>
      <c r="F97" s="36">
        <v>1900.9</v>
      </c>
      <c r="G97" s="36">
        <v>1900.9</v>
      </c>
      <c r="H97" s="17">
        <v>0</v>
      </c>
      <c r="I97" s="36">
        <v>1900.9</v>
      </c>
      <c r="J97" s="36">
        <v>1900.9</v>
      </c>
      <c r="K97" s="17">
        <v>0</v>
      </c>
      <c r="L97" s="19">
        <f t="shared" si="18"/>
        <v>100</v>
      </c>
    </row>
    <row r="98" spans="1:12" ht="15" customHeight="1">
      <c r="A98" s="16"/>
      <c r="B98" s="16"/>
      <c r="C98" s="16">
        <v>4410</v>
      </c>
      <c r="D98" s="40" t="s">
        <v>26</v>
      </c>
      <c r="E98" s="40"/>
      <c r="F98" s="36">
        <v>310.93</v>
      </c>
      <c r="G98" s="36">
        <v>310.93</v>
      </c>
      <c r="H98" s="17">
        <v>0</v>
      </c>
      <c r="I98" s="36">
        <v>310.93</v>
      </c>
      <c r="J98" s="36">
        <v>310.93</v>
      </c>
      <c r="K98" s="17">
        <v>0</v>
      </c>
      <c r="L98" s="19">
        <f t="shared" si="18"/>
        <v>100</v>
      </c>
    </row>
    <row r="99" spans="1:12" s="2" customFormat="1" ht="15" customHeight="1">
      <c r="A99" s="21"/>
      <c r="B99" s="21">
        <v>75113</v>
      </c>
      <c r="C99" s="21"/>
      <c r="D99" s="45" t="s">
        <v>120</v>
      </c>
      <c r="E99" s="46"/>
      <c r="F99" s="22">
        <f>SUM(F100:F105)</f>
        <v>12103</v>
      </c>
      <c r="G99" s="22">
        <f>SUM(G100:G105)</f>
        <v>12103</v>
      </c>
      <c r="H99" s="17">
        <v>0</v>
      </c>
      <c r="I99" s="22">
        <f>SUM(I100:I105)</f>
        <v>12103</v>
      </c>
      <c r="J99" s="22">
        <f>SUM(J100:J105)</f>
        <v>12103</v>
      </c>
      <c r="K99" s="17">
        <v>0</v>
      </c>
      <c r="L99" s="19">
        <f t="shared" si="18"/>
        <v>100</v>
      </c>
    </row>
    <row r="100" spans="1:12" ht="15" customHeight="1">
      <c r="A100" s="16"/>
      <c r="B100" s="16"/>
      <c r="C100" s="16">
        <v>3030</v>
      </c>
      <c r="D100" s="40" t="s">
        <v>25</v>
      </c>
      <c r="E100" s="40"/>
      <c r="F100" s="36">
        <v>4880</v>
      </c>
      <c r="G100" s="36">
        <v>4880</v>
      </c>
      <c r="H100" s="17">
        <v>0</v>
      </c>
      <c r="I100" s="36">
        <v>4880</v>
      </c>
      <c r="J100" s="36">
        <v>4880</v>
      </c>
      <c r="K100" s="17">
        <v>0</v>
      </c>
      <c r="L100" s="19">
        <f t="shared" si="18"/>
        <v>100</v>
      </c>
    </row>
    <row r="101" spans="1:12" ht="15" customHeight="1">
      <c r="A101" s="16"/>
      <c r="B101" s="16"/>
      <c r="C101" s="16">
        <v>4110</v>
      </c>
      <c r="D101" s="40" t="s">
        <v>22</v>
      </c>
      <c r="E101" s="40"/>
      <c r="F101" s="36">
        <v>165.33</v>
      </c>
      <c r="G101" s="36">
        <v>165.33</v>
      </c>
      <c r="H101" s="17">
        <v>0</v>
      </c>
      <c r="I101" s="36">
        <v>165.33</v>
      </c>
      <c r="J101" s="36">
        <v>165.33</v>
      </c>
      <c r="K101" s="17">
        <v>0</v>
      </c>
      <c r="L101" s="19">
        <f t="shared" si="18"/>
        <v>100</v>
      </c>
    </row>
    <row r="102" spans="1:12" ht="15" customHeight="1">
      <c r="A102" s="16"/>
      <c r="B102" s="16"/>
      <c r="C102" s="16">
        <v>4120</v>
      </c>
      <c r="D102" s="40" t="s">
        <v>23</v>
      </c>
      <c r="E102" s="40"/>
      <c r="F102" s="36">
        <v>23.7</v>
      </c>
      <c r="G102" s="36">
        <v>23.7</v>
      </c>
      <c r="H102" s="17">
        <v>0</v>
      </c>
      <c r="I102" s="36">
        <v>23.7</v>
      </c>
      <c r="J102" s="36">
        <v>23.7</v>
      </c>
      <c r="K102" s="17">
        <v>0</v>
      </c>
      <c r="L102" s="19">
        <f t="shared" si="18"/>
        <v>100</v>
      </c>
    </row>
    <row r="103" spans="1:12" ht="15" customHeight="1">
      <c r="A103" s="16"/>
      <c r="B103" s="16"/>
      <c r="C103" s="16">
        <v>4170</v>
      </c>
      <c r="D103" s="43" t="s">
        <v>36</v>
      </c>
      <c r="E103" s="44"/>
      <c r="F103" s="36">
        <v>1347</v>
      </c>
      <c r="G103" s="36">
        <v>1347</v>
      </c>
      <c r="H103" s="17">
        <v>0</v>
      </c>
      <c r="I103" s="36">
        <v>1347</v>
      </c>
      <c r="J103" s="36">
        <v>1347</v>
      </c>
      <c r="K103" s="17">
        <v>0</v>
      </c>
      <c r="L103" s="19">
        <f t="shared" si="18"/>
        <v>100</v>
      </c>
    </row>
    <row r="104" spans="1:12" ht="15" customHeight="1">
      <c r="A104" s="16"/>
      <c r="B104" s="16"/>
      <c r="C104" s="16">
        <v>4210</v>
      </c>
      <c r="D104" s="40" t="s">
        <v>8</v>
      </c>
      <c r="E104" s="40"/>
      <c r="F104" s="36">
        <v>5152.05</v>
      </c>
      <c r="G104" s="36">
        <v>5152.05</v>
      </c>
      <c r="H104" s="17">
        <v>0</v>
      </c>
      <c r="I104" s="36">
        <v>5152.05</v>
      </c>
      <c r="J104" s="36">
        <v>5152.05</v>
      </c>
      <c r="K104" s="17">
        <v>0</v>
      </c>
      <c r="L104" s="19">
        <f t="shared" si="18"/>
        <v>100</v>
      </c>
    </row>
    <row r="105" spans="1:12" ht="15" customHeight="1">
      <c r="A105" s="16"/>
      <c r="B105" s="16"/>
      <c r="C105" s="16">
        <v>4410</v>
      </c>
      <c r="D105" s="40" t="s">
        <v>26</v>
      </c>
      <c r="E105" s="40"/>
      <c r="F105" s="36">
        <v>534.92</v>
      </c>
      <c r="G105" s="36">
        <v>534.92</v>
      </c>
      <c r="H105" s="17">
        <v>0</v>
      </c>
      <c r="I105" s="36">
        <v>534.92</v>
      </c>
      <c r="J105" s="36">
        <v>534.92</v>
      </c>
      <c r="K105" s="17">
        <v>0</v>
      </c>
      <c r="L105" s="19">
        <f t="shared" si="18"/>
        <v>100</v>
      </c>
    </row>
    <row r="106" spans="1:12" s="1" customFormat="1" ht="28.5" customHeight="1">
      <c r="A106" s="6">
        <v>754</v>
      </c>
      <c r="B106" s="6"/>
      <c r="C106" s="6"/>
      <c r="D106" s="58" t="s">
        <v>40</v>
      </c>
      <c r="E106" s="59"/>
      <c r="F106" s="8">
        <f>SUM(F126,F110,F107)</f>
        <v>182963</v>
      </c>
      <c r="G106" s="8">
        <f>SUM(G126,G110,G107)</f>
        <v>182963</v>
      </c>
      <c r="H106" s="8">
        <f>SUM(H126,H110,H107)</f>
        <v>0</v>
      </c>
      <c r="I106" s="8">
        <f>SUM(I126,I110,I107)</f>
        <v>178553.52</v>
      </c>
      <c r="J106" s="8">
        <f>SUM(J126,J110,J107)</f>
        <v>178553.52</v>
      </c>
      <c r="K106" s="17">
        <v>0</v>
      </c>
      <c r="L106" s="8">
        <f t="shared" si="18"/>
        <v>97.58996081174882</v>
      </c>
    </row>
    <row r="107" spans="1:12" s="2" customFormat="1" ht="15" customHeight="1">
      <c r="A107" s="11"/>
      <c r="B107" s="11">
        <v>75403</v>
      </c>
      <c r="C107" s="11"/>
      <c r="D107" s="49" t="s">
        <v>41</v>
      </c>
      <c r="E107" s="50"/>
      <c r="F107" s="12">
        <f>SUM(F108:F109)</f>
        <v>2600</v>
      </c>
      <c r="G107" s="12">
        <f>SUM(G108:G109)</f>
        <v>2600</v>
      </c>
      <c r="H107" s="12">
        <f>SUM(H108:H109)</f>
        <v>0</v>
      </c>
      <c r="I107" s="12">
        <f>SUM(I108:I109)</f>
        <v>1535.43</v>
      </c>
      <c r="J107" s="12">
        <f>SUM(J108:J109)</f>
        <v>1535.43</v>
      </c>
      <c r="K107" s="17">
        <v>0</v>
      </c>
      <c r="L107" s="12">
        <f t="shared" si="18"/>
        <v>59.055</v>
      </c>
    </row>
    <row r="108" spans="1:12" ht="15" customHeight="1">
      <c r="A108" s="16"/>
      <c r="B108" s="16"/>
      <c r="C108" s="16">
        <v>4210</v>
      </c>
      <c r="D108" s="43" t="s">
        <v>8</v>
      </c>
      <c r="E108" s="44"/>
      <c r="F108" s="17">
        <v>2000</v>
      </c>
      <c r="G108" s="17">
        <v>2000</v>
      </c>
      <c r="H108" s="17">
        <v>0</v>
      </c>
      <c r="I108" s="17">
        <v>1240.23</v>
      </c>
      <c r="J108" s="17">
        <v>1240.23</v>
      </c>
      <c r="K108" s="17">
        <v>0</v>
      </c>
      <c r="L108" s="19">
        <f>I108/F108*100</f>
        <v>62.0115</v>
      </c>
    </row>
    <row r="109" spans="1:12" ht="15" customHeight="1">
      <c r="A109" s="16"/>
      <c r="B109" s="16"/>
      <c r="C109" s="16">
        <v>4300</v>
      </c>
      <c r="D109" s="43" t="s">
        <v>9</v>
      </c>
      <c r="E109" s="44"/>
      <c r="F109" s="17">
        <v>600</v>
      </c>
      <c r="G109" s="17">
        <v>600</v>
      </c>
      <c r="H109" s="17">
        <v>0</v>
      </c>
      <c r="I109" s="17">
        <v>295.2</v>
      </c>
      <c r="J109" s="17">
        <v>295.2</v>
      </c>
      <c r="K109" s="17">
        <v>0</v>
      </c>
      <c r="L109" s="19">
        <f t="shared" si="18"/>
        <v>49.2</v>
      </c>
    </row>
    <row r="110" spans="1:12" s="2" customFormat="1" ht="15" customHeight="1">
      <c r="A110" s="11"/>
      <c r="B110" s="11">
        <v>75412</v>
      </c>
      <c r="C110" s="11"/>
      <c r="D110" s="49" t="s">
        <v>42</v>
      </c>
      <c r="E110" s="50"/>
      <c r="F110" s="12">
        <f>SUM(F111:F125)</f>
        <v>179563</v>
      </c>
      <c r="G110" s="12">
        <f>SUM(G111:G125)</f>
        <v>179563</v>
      </c>
      <c r="H110" s="12">
        <f>SUM(H111:H125)</f>
        <v>0</v>
      </c>
      <c r="I110" s="12">
        <f>SUM(I111:I125)</f>
        <v>176647.01</v>
      </c>
      <c r="J110" s="12">
        <f>SUM(J111:J125)</f>
        <v>176647.01</v>
      </c>
      <c r="K110" s="17">
        <v>0</v>
      </c>
      <c r="L110" s="12">
        <f aca="true" t="shared" si="19" ref="L110:L172">I110/F110*100</f>
        <v>98.37606299738812</v>
      </c>
    </row>
    <row r="111" spans="1:12" s="4" customFormat="1" ht="30" customHeight="1">
      <c r="A111" s="24"/>
      <c r="B111" s="24"/>
      <c r="C111" s="24">
        <v>3020</v>
      </c>
      <c r="D111" s="43" t="s">
        <v>35</v>
      </c>
      <c r="E111" s="44"/>
      <c r="F111" s="36">
        <v>2000</v>
      </c>
      <c r="G111" s="36">
        <v>2000</v>
      </c>
      <c r="H111" s="17">
        <v>0</v>
      </c>
      <c r="I111" s="36">
        <v>1704.4</v>
      </c>
      <c r="J111" s="36">
        <v>1704.4</v>
      </c>
      <c r="K111" s="17">
        <v>0</v>
      </c>
      <c r="L111" s="19">
        <f t="shared" si="19"/>
        <v>85.22000000000001</v>
      </c>
    </row>
    <row r="112" spans="1:12" ht="15" customHeight="1">
      <c r="A112" s="16"/>
      <c r="B112" s="16"/>
      <c r="C112" s="16">
        <v>4010</v>
      </c>
      <c r="D112" s="43" t="s">
        <v>20</v>
      </c>
      <c r="E112" s="44"/>
      <c r="F112" s="36">
        <v>35330</v>
      </c>
      <c r="G112" s="36">
        <v>35330</v>
      </c>
      <c r="H112" s="17">
        <v>0</v>
      </c>
      <c r="I112" s="36">
        <v>33684.42</v>
      </c>
      <c r="J112" s="36">
        <v>33684.42</v>
      </c>
      <c r="K112" s="17">
        <v>0</v>
      </c>
      <c r="L112" s="19">
        <f t="shared" si="19"/>
        <v>95.34225870365128</v>
      </c>
    </row>
    <row r="113" spans="1:12" ht="15" customHeight="1">
      <c r="A113" s="16"/>
      <c r="B113" s="16"/>
      <c r="C113" s="16">
        <v>4040</v>
      </c>
      <c r="D113" s="43" t="s">
        <v>21</v>
      </c>
      <c r="E113" s="44"/>
      <c r="F113" s="36">
        <v>2780</v>
      </c>
      <c r="G113" s="36">
        <v>2780</v>
      </c>
      <c r="H113" s="17">
        <v>0</v>
      </c>
      <c r="I113" s="36">
        <v>2772.96</v>
      </c>
      <c r="J113" s="36">
        <v>2772.96</v>
      </c>
      <c r="K113" s="17">
        <v>0</v>
      </c>
      <c r="L113" s="19">
        <f t="shared" si="19"/>
        <v>99.74676258992807</v>
      </c>
    </row>
    <row r="114" spans="1:12" ht="15" customHeight="1">
      <c r="A114" s="16"/>
      <c r="B114" s="16"/>
      <c r="C114" s="16">
        <v>4110</v>
      </c>
      <c r="D114" s="43" t="s">
        <v>22</v>
      </c>
      <c r="E114" s="44"/>
      <c r="F114" s="36">
        <v>6590</v>
      </c>
      <c r="G114" s="36">
        <v>6590</v>
      </c>
      <c r="H114" s="17">
        <v>0</v>
      </c>
      <c r="I114" s="36">
        <v>6557.56</v>
      </c>
      <c r="J114" s="36">
        <v>6557.56</v>
      </c>
      <c r="K114" s="17">
        <v>0</v>
      </c>
      <c r="L114" s="19">
        <f t="shared" si="19"/>
        <v>99.50773899848255</v>
      </c>
    </row>
    <row r="115" spans="1:12" ht="15" customHeight="1">
      <c r="A115" s="16"/>
      <c r="B115" s="16"/>
      <c r="C115" s="16">
        <v>4120</v>
      </c>
      <c r="D115" s="43" t="s">
        <v>23</v>
      </c>
      <c r="E115" s="44"/>
      <c r="F115" s="36">
        <v>993</v>
      </c>
      <c r="G115" s="36">
        <v>993</v>
      </c>
      <c r="H115" s="17">
        <v>0</v>
      </c>
      <c r="I115" s="36">
        <v>939.53</v>
      </c>
      <c r="J115" s="36">
        <v>939.53</v>
      </c>
      <c r="K115" s="17">
        <v>0</v>
      </c>
      <c r="L115" s="19">
        <f t="shared" si="19"/>
        <v>94.61530715005036</v>
      </c>
    </row>
    <row r="116" spans="1:12" ht="15" customHeight="1">
      <c r="A116" s="16"/>
      <c r="B116" s="16"/>
      <c r="C116" s="16">
        <v>4210</v>
      </c>
      <c r="D116" s="43" t="s">
        <v>8</v>
      </c>
      <c r="E116" s="44"/>
      <c r="F116" s="36">
        <v>37000</v>
      </c>
      <c r="G116" s="36">
        <v>37000</v>
      </c>
      <c r="H116" s="17">
        <v>0</v>
      </c>
      <c r="I116" s="36">
        <v>36870.23</v>
      </c>
      <c r="J116" s="36">
        <v>36870.23</v>
      </c>
      <c r="K116" s="17">
        <v>0</v>
      </c>
      <c r="L116" s="19">
        <f t="shared" si="19"/>
        <v>99.64927027027028</v>
      </c>
    </row>
    <row r="117" spans="1:12" ht="15" customHeight="1">
      <c r="A117" s="16"/>
      <c r="B117" s="16"/>
      <c r="C117" s="16">
        <v>4260</v>
      </c>
      <c r="D117" s="43" t="s">
        <v>17</v>
      </c>
      <c r="E117" s="44"/>
      <c r="F117" s="36">
        <v>47500</v>
      </c>
      <c r="G117" s="36">
        <v>47500</v>
      </c>
      <c r="H117" s="17">
        <v>0</v>
      </c>
      <c r="I117" s="36">
        <v>47454.8</v>
      </c>
      <c r="J117" s="36">
        <v>47454.8</v>
      </c>
      <c r="K117" s="17">
        <v>0</v>
      </c>
      <c r="L117" s="19">
        <f t="shared" si="19"/>
        <v>99.90484210526316</v>
      </c>
    </row>
    <row r="118" spans="1:12" ht="15" customHeight="1">
      <c r="A118" s="16"/>
      <c r="B118" s="16"/>
      <c r="C118" s="24">
        <v>4270</v>
      </c>
      <c r="D118" s="43" t="s">
        <v>29</v>
      </c>
      <c r="E118" s="44"/>
      <c r="F118" s="36">
        <v>32650</v>
      </c>
      <c r="G118" s="36">
        <v>32650</v>
      </c>
      <c r="H118" s="17">
        <v>0</v>
      </c>
      <c r="I118" s="36">
        <v>32300</v>
      </c>
      <c r="J118" s="36">
        <v>32300</v>
      </c>
      <c r="K118" s="17">
        <v>0</v>
      </c>
      <c r="L118" s="19">
        <f t="shared" si="19"/>
        <v>98.92802450229709</v>
      </c>
    </row>
    <row r="119" spans="1:12" ht="15" customHeight="1">
      <c r="A119" s="16"/>
      <c r="B119" s="16"/>
      <c r="C119" s="24">
        <v>4280</v>
      </c>
      <c r="D119" s="43" t="s">
        <v>124</v>
      </c>
      <c r="E119" s="44"/>
      <c r="F119" s="36">
        <v>50</v>
      </c>
      <c r="G119" s="36">
        <v>50</v>
      </c>
      <c r="H119" s="17">
        <v>0</v>
      </c>
      <c r="I119" s="36">
        <v>50</v>
      </c>
      <c r="J119" s="36">
        <v>50</v>
      </c>
      <c r="K119" s="17">
        <v>0</v>
      </c>
      <c r="L119" s="19"/>
    </row>
    <row r="120" spans="1:12" ht="15" customHeight="1">
      <c r="A120" s="16"/>
      <c r="B120" s="16"/>
      <c r="C120" s="16">
        <v>4300</v>
      </c>
      <c r="D120" s="43" t="s">
        <v>9</v>
      </c>
      <c r="E120" s="44"/>
      <c r="F120" s="36">
        <v>5270</v>
      </c>
      <c r="G120" s="36">
        <v>5270</v>
      </c>
      <c r="H120" s="17">
        <v>0</v>
      </c>
      <c r="I120" s="36">
        <v>5265.34</v>
      </c>
      <c r="J120" s="36">
        <v>5265.34</v>
      </c>
      <c r="K120" s="17">
        <v>0</v>
      </c>
      <c r="L120" s="19">
        <f t="shared" si="19"/>
        <v>99.91157495256168</v>
      </c>
    </row>
    <row r="121" spans="1:12" ht="51.75" customHeight="1">
      <c r="A121" s="16"/>
      <c r="B121" s="16"/>
      <c r="C121" s="16">
        <v>4360</v>
      </c>
      <c r="D121" s="40" t="s">
        <v>81</v>
      </c>
      <c r="E121" s="40"/>
      <c r="F121" s="36">
        <v>800</v>
      </c>
      <c r="G121" s="36">
        <v>800</v>
      </c>
      <c r="H121" s="17">
        <v>0</v>
      </c>
      <c r="I121" s="36">
        <v>750.24</v>
      </c>
      <c r="J121" s="36">
        <v>750.24</v>
      </c>
      <c r="K121" s="17">
        <v>0</v>
      </c>
      <c r="L121" s="19"/>
    </row>
    <row r="122" spans="1:12" ht="45" customHeight="1">
      <c r="A122" s="16"/>
      <c r="B122" s="16"/>
      <c r="C122" s="16">
        <v>4370</v>
      </c>
      <c r="D122" s="43" t="s">
        <v>32</v>
      </c>
      <c r="E122" s="44"/>
      <c r="F122" s="36">
        <v>851</v>
      </c>
      <c r="G122" s="36">
        <v>851</v>
      </c>
      <c r="H122" s="17">
        <v>0</v>
      </c>
      <c r="I122" s="36">
        <v>570.03</v>
      </c>
      <c r="J122" s="36">
        <v>570.03</v>
      </c>
      <c r="K122" s="17">
        <v>0</v>
      </c>
      <c r="L122" s="19">
        <f t="shared" si="19"/>
        <v>66.98354876615747</v>
      </c>
    </row>
    <row r="123" spans="1:12" ht="15" customHeight="1">
      <c r="A123" s="16"/>
      <c r="B123" s="16"/>
      <c r="C123" s="16">
        <v>4410</v>
      </c>
      <c r="D123" s="43" t="s">
        <v>26</v>
      </c>
      <c r="E123" s="44"/>
      <c r="F123" s="36">
        <v>649</v>
      </c>
      <c r="G123" s="36">
        <v>649</v>
      </c>
      <c r="H123" s="17">
        <v>0</v>
      </c>
      <c r="I123" s="36">
        <v>648.57</v>
      </c>
      <c r="J123" s="36">
        <v>648.57</v>
      </c>
      <c r="K123" s="17">
        <v>0</v>
      </c>
      <c r="L123" s="19">
        <f t="shared" si="19"/>
        <v>99.93374422187983</v>
      </c>
    </row>
    <row r="124" spans="1:12" ht="15" customHeight="1">
      <c r="A124" s="16"/>
      <c r="B124" s="16"/>
      <c r="C124" s="16">
        <v>4430</v>
      </c>
      <c r="D124" s="43" t="s">
        <v>10</v>
      </c>
      <c r="E124" s="44"/>
      <c r="F124" s="36">
        <v>6000</v>
      </c>
      <c r="G124" s="36">
        <v>6000</v>
      </c>
      <c r="H124" s="17">
        <v>0</v>
      </c>
      <c r="I124" s="36">
        <v>5985</v>
      </c>
      <c r="J124" s="36">
        <v>5985</v>
      </c>
      <c r="K124" s="17">
        <v>0</v>
      </c>
      <c r="L124" s="19">
        <f t="shared" si="19"/>
        <v>99.75</v>
      </c>
    </row>
    <row r="125" spans="1:12" ht="35.25" customHeight="1">
      <c r="A125" s="16"/>
      <c r="B125" s="16"/>
      <c r="C125" s="16">
        <v>4440</v>
      </c>
      <c r="D125" s="43" t="s">
        <v>33</v>
      </c>
      <c r="E125" s="44"/>
      <c r="F125" s="36">
        <v>1100</v>
      </c>
      <c r="G125" s="36">
        <v>1100</v>
      </c>
      <c r="H125" s="17">
        <v>0</v>
      </c>
      <c r="I125" s="36">
        <v>1093.93</v>
      </c>
      <c r="J125" s="36">
        <v>1093.93</v>
      </c>
      <c r="K125" s="17">
        <v>0</v>
      </c>
      <c r="L125" s="19">
        <f t="shared" si="19"/>
        <v>99.44818181818182</v>
      </c>
    </row>
    <row r="126" spans="1:12" s="2" customFormat="1" ht="15" customHeight="1">
      <c r="A126" s="11"/>
      <c r="B126" s="11">
        <v>75414</v>
      </c>
      <c r="C126" s="11"/>
      <c r="D126" s="49" t="s">
        <v>43</v>
      </c>
      <c r="E126" s="50"/>
      <c r="F126" s="12">
        <f>SUM(F127)</f>
        <v>800</v>
      </c>
      <c r="G126" s="12">
        <f>SUM(G127)</f>
        <v>800</v>
      </c>
      <c r="H126" s="12">
        <f>SUM(H127)</f>
        <v>0</v>
      </c>
      <c r="I126" s="12">
        <f>SUM(I127)</f>
        <v>371.08</v>
      </c>
      <c r="J126" s="12">
        <f>SUM(J127)</f>
        <v>371.08</v>
      </c>
      <c r="K126" s="17">
        <v>0</v>
      </c>
      <c r="L126" s="12">
        <f t="shared" si="19"/>
        <v>46.385</v>
      </c>
    </row>
    <row r="127" spans="1:12" ht="15" customHeight="1">
      <c r="A127" s="16"/>
      <c r="B127" s="16"/>
      <c r="C127" s="16">
        <v>4410</v>
      </c>
      <c r="D127" s="43" t="s">
        <v>26</v>
      </c>
      <c r="E127" s="44"/>
      <c r="F127" s="17">
        <v>800</v>
      </c>
      <c r="G127" s="17">
        <v>800</v>
      </c>
      <c r="H127" s="17">
        <v>0</v>
      </c>
      <c r="I127" s="17">
        <v>371.08</v>
      </c>
      <c r="J127" s="17">
        <v>371.08</v>
      </c>
      <c r="K127" s="17">
        <v>0</v>
      </c>
      <c r="L127" s="19">
        <f t="shared" si="19"/>
        <v>46.385</v>
      </c>
    </row>
    <row r="128" spans="1:12" s="1" customFormat="1" ht="15" customHeight="1">
      <c r="A128" s="6">
        <v>757</v>
      </c>
      <c r="B128" s="6"/>
      <c r="C128" s="6"/>
      <c r="D128" s="58" t="s">
        <v>44</v>
      </c>
      <c r="E128" s="59"/>
      <c r="F128" s="8">
        <f aca="true" t="shared" si="20" ref="F128:J129">SUM(F129)</f>
        <v>185700</v>
      </c>
      <c r="G128" s="8">
        <f t="shared" si="20"/>
        <v>185700</v>
      </c>
      <c r="H128" s="8">
        <f t="shared" si="20"/>
        <v>0</v>
      </c>
      <c r="I128" s="8">
        <f t="shared" si="20"/>
        <v>147898.66</v>
      </c>
      <c r="J128" s="8">
        <f t="shared" si="20"/>
        <v>147898.66</v>
      </c>
      <c r="K128" s="17">
        <v>0</v>
      </c>
      <c r="L128" s="8">
        <f t="shared" si="19"/>
        <v>79.6438664512655</v>
      </c>
    </row>
    <row r="129" spans="1:12" s="2" customFormat="1" ht="51.75" customHeight="1">
      <c r="A129" s="11"/>
      <c r="B129" s="11">
        <v>75702</v>
      </c>
      <c r="C129" s="11"/>
      <c r="D129" s="49" t="s">
        <v>45</v>
      </c>
      <c r="E129" s="50"/>
      <c r="F129" s="12">
        <f t="shared" si="20"/>
        <v>185700</v>
      </c>
      <c r="G129" s="12">
        <f t="shared" si="20"/>
        <v>185700</v>
      </c>
      <c r="H129" s="12">
        <f t="shared" si="20"/>
        <v>0</v>
      </c>
      <c r="I129" s="12">
        <f t="shared" si="20"/>
        <v>147898.66</v>
      </c>
      <c r="J129" s="12">
        <f t="shared" si="20"/>
        <v>147898.66</v>
      </c>
      <c r="K129" s="17">
        <v>0</v>
      </c>
      <c r="L129" s="12">
        <f t="shared" si="19"/>
        <v>79.6438664512655</v>
      </c>
    </row>
    <row r="130" spans="1:12" ht="63.75" customHeight="1">
      <c r="A130" s="16"/>
      <c r="B130" s="16"/>
      <c r="C130" s="16">
        <v>8110</v>
      </c>
      <c r="D130" s="43" t="s">
        <v>101</v>
      </c>
      <c r="E130" s="44"/>
      <c r="F130" s="17">
        <v>185700</v>
      </c>
      <c r="G130" s="17">
        <v>185700</v>
      </c>
      <c r="H130" s="17">
        <v>0</v>
      </c>
      <c r="I130" s="19">
        <v>147898.66</v>
      </c>
      <c r="J130" s="19">
        <v>147898.66</v>
      </c>
      <c r="K130" s="17">
        <v>0</v>
      </c>
      <c r="L130" s="19">
        <f t="shared" si="19"/>
        <v>79.6438664512655</v>
      </c>
    </row>
    <row r="131" spans="1:12" s="1" customFormat="1" ht="15" customHeight="1">
      <c r="A131" s="6">
        <v>758</v>
      </c>
      <c r="B131" s="6"/>
      <c r="C131" s="6"/>
      <c r="D131" s="58" t="s">
        <v>46</v>
      </c>
      <c r="E131" s="59"/>
      <c r="F131" s="8">
        <f aca="true" t="shared" si="21" ref="F131:J132">SUM(F132)</f>
        <v>30045</v>
      </c>
      <c r="G131" s="8">
        <f t="shared" si="21"/>
        <v>30045</v>
      </c>
      <c r="H131" s="8">
        <f t="shared" si="21"/>
        <v>0</v>
      </c>
      <c r="I131" s="8">
        <f t="shared" si="21"/>
        <v>0</v>
      </c>
      <c r="J131" s="8">
        <f t="shared" si="21"/>
        <v>0</v>
      </c>
      <c r="K131" s="17">
        <v>0</v>
      </c>
      <c r="L131" s="8">
        <f t="shared" si="19"/>
        <v>0</v>
      </c>
    </row>
    <row r="132" spans="1:12" s="2" customFormat="1" ht="15" customHeight="1">
      <c r="A132" s="11"/>
      <c r="B132" s="11">
        <v>75818</v>
      </c>
      <c r="C132" s="11"/>
      <c r="D132" s="52" t="s">
        <v>47</v>
      </c>
      <c r="E132" s="52"/>
      <c r="F132" s="12">
        <f t="shared" si="21"/>
        <v>30045</v>
      </c>
      <c r="G132" s="12">
        <f t="shared" si="21"/>
        <v>30045</v>
      </c>
      <c r="H132" s="12">
        <f t="shared" si="21"/>
        <v>0</v>
      </c>
      <c r="I132" s="12">
        <f t="shared" si="21"/>
        <v>0</v>
      </c>
      <c r="J132" s="12">
        <f t="shared" si="21"/>
        <v>0</v>
      </c>
      <c r="K132" s="17">
        <v>0</v>
      </c>
      <c r="L132" s="12">
        <f t="shared" si="19"/>
        <v>0</v>
      </c>
    </row>
    <row r="133" spans="1:12" ht="15" customHeight="1">
      <c r="A133" s="16"/>
      <c r="B133" s="16"/>
      <c r="C133" s="16">
        <v>4810</v>
      </c>
      <c r="D133" s="40" t="s">
        <v>48</v>
      </c>
      <c r="E133" s="40"/>
      <c r="F133" s="17">
        <v>30045</v>
      </c>
      <c r="G133" s="17">
        <v>30045</v>
      </c>
      <c r="H133" s="17">
        <v>0</v>
      </c>
      <c r="I133" s="17">
        <v>0</v>
      </c>
      <c r="J133" s="17">
        <v>0</v>
      </c>
      <c r="K133" s="17">
        <v>0</v>
      </c>
      <c r="L133" s="19">
        <f t="shared" si="19"/>
        <v>0</v>
      </c>
    </row>
    <row r="134" spans="1:12" s="1" customFormat="1" ht="15" customHeight="1">
      <c r="A134" s="6">
        <v>801</v>
      </c>
      <c r="B134" s="6"/>
      <c r="C134" s="6"/>
      <c r="D134" s="51" t="s">
        <v>49</v>
      </c>
      <c r="E134" s="51"/>
      <c r="F134" s="8">
        <f aca="true" t="shared" si="22" ref="F134:K134">SUM(F216,F213,F204,F197,F195,F176,F159,F152,F135,)</f>
        <v>7814650.17</v>
      </c>
      <c r="G134" s="8">
        <f t="shared" si="22"/>
        <v>7693050.17</v>
      </c>
      <c r="H134" s="8">
        <f t="shared" si="22"/>
        <v>121600</v>
      </c>
      <c r="I134" s="8">
        <f t="shared" si="22"/>
        <v>7619985.9799999995</v>
      </c>
      <c r="J134" s="8">
        <f t="shared" si="22"/>
        <v>7598472.64</v>
      </c>
      <c r="K134" s="9">
        <f t="shared" si="22"/>
        <v>21513.34</v>
      </c>
      <c r="L134" s="8">
        <f t="shared" si="19"/>
        <v>97.50898394982151</v>
      </c>
    </row>
    <row r="135" spans="1:12" s="2" customFormat="1" ht="15" customHeight="1">
      <c r="A135" s="11"/>
      <c r="B135" s="11">
        <v>80101</v>
      </c>
      <c r="C135" s="11"/>
      <c r="D135" s="52" t="s">
        <v>50</v>
      </c>
      <c r="E135" s="52"/>
      <c r="F135" s="12">
        <f aca="true" t="shared" si="23" ref="F135:K135">SUM(F136:F151)</f>
        <v>3586533</v>
      </c>
      <c r="G135" s="12">
        <f t="shared" si="23"/>
        <v>3586533</v>
      </c>
      <c r="H135" s="12">
        <f t="shared" si="23"/>
        <v>0</v>
      </c>
      <c r="I135" s="12">
        <f t="shared" si="23"/>
        <v>3564206.13</v>
      </c>
      <c r="J135" s="12">
        <f t="shared" si="23"/>
        <v>3564206.13</v>
      </c>
      <c r="K135" s="20">
        <f t="shared" si="23"/>
        <v>0</v>
      </c>
      <c r="L135" s="12">
        <f t="shared" si="19"/>
        <v>99.37748042468868</v>
      </c>
    </row>
    <row r="136" spans="1:12" ht="33" customHeight="1">
      <c r="A136" s="16"/>
      <c r="B136" s="16"/>
      <c r="C136" s="16">
        <v>3020</v>
      </c>
      <c r="D136" s="40" t="s">
        <v>35</v>
      </c>
      <c r="E136" s="40"/>
      <c r="F136" s="36">
        <v>146551</v>
      </c>
      <c r="G136" s="36">
        <v>146551</v>
      </c>
      <c r="H136" s="17">
        <v>0</v>
      </c>
      <c r="I136" s="36">
        <v>143823.54</v>
      </c>
      <c r="J136" s="36">
        <v>143823.54</v>
      </c>
      <c r="K136" s="17">
        <v>0</v>
      </c>
      <c r="L136" s="19">
        <f t="shared" si="19"/>
        <v>98.13890045103753</v>
      </c>
    </row>
    <row r="137" spans="1:12" ht="15" customHeight="1">
      <c r="A137" s="16"/>
      <c r="B137" s="16"/>
      <c r="C137" s="16">
        <v>4010</v>
      </c>
      <c r="D137" s="40" t="s">
        <v>20</v>
      </c>
      <c r="E137" s="40"/>
      <c r="F137" s="36">
        <v>2314871</v>
      </c>
      <c r="G137" s="36">
        <v>2314871</v>
      </c>
      <c r="H137" s="17">
        <v>0</v>
      </c>
      <c r="I137" s="36">
        <v>2314352.02</v>
      </c>
      <c r="J137" s="36">
        <v>2314352.02</v>
      </c>
      <c r="K137" s="17">
        <v>0</v>
      </c>
      <c r="L137" s="19">
        <f t="shared" si="19"/>
        <v>99.97758060816348</v>
      </c>
    </row>
    <row r="138" spans="1:12" ht="15" customHeight="1">
      <c r="A138" s="16"/>
      <c r="B138" s="16"/>
      <c r="C138" s="16">
        <v>4040</v>
      </c>
      <c r="D138" s="40" t="s">
        <v>21</v>
      </c>
      <c r="E138" s="40"/>
      <c r="F138" s="36">
        <v>165432</v>
      </c>
      <c r="G138" s="36">
        <v>165432</v>
      </c>
      <c r="H138" s="17">
        <v>0</v>
      </c>
      <c r="I138" s="36">
        <v>165407.01</v>
      </c>
      <c r="J138" s="36">
        <v>165407.01</v>
      </c>
      <c r="K138" s="17">
        <v>0</v>
      </c>
      <c r="L138" s="19">
        <f t="shared" si="19"/>
        <v>99.98489409545917</v>
      </c>
    </row>
    <row r="139" spans="1:12" ht="15" customHeight="1">
      <c r="A139" s="16"/>
      <c r="B139" s="16"/>
      <c r="C139" s="16">
        <v>4110</v>
      </c>
      <c r="D139" s="40" t="s">
        <v>22</v>
      </c>
      <c r="E139" s="40"/>
      <c r="F139" s="36">
        <v>431139</v>
      </c>
      <c r="G139" s="36">
        <v>431139</v>
      </c>
      <c r="H139" s="17">
        <v>0</v>
      </c>
      <c r="I139" s="36">
        <v>430353.67</v>
      </c>
      <c r="J139" s="36">
        <v>430353.67</v>
      </c>
      <c r="K139" s="17">
        <v>0</v>
      </c>
      <c r="L139" s="19">
        <f t="shared" si="19"/>
        <v>99.81784760831194</v>
      </c>
    </row>
    <row r="140" spans="1:12" ht="15" customHeight="1">
      <c r="A140" s="16"/>
      <c r="B140" s="16"/>
      <c r="C140" s="16">
        <v>4120</v>
      </c>
      <c r="D140" s="40" t="s">
        <v>23</v>
      </c>
      <c r="E140" s="40"/>
      <c r="F140" s="36">
        <v>50522</v>
      </c>
      <c r="G140" s="36">
        <v>50522</v>
      </c>
      <c r="H140" s="17">
        <v>0</v>
      </c>
      <c r="I140" s="36">
        <v>50344.37</v>
      </c>
      <c r="J140" s="36">
        <v>50344.37</v>
      </c>
      <c r="K140" s="17">
        <v>0</v>
      </c>
      <c r="L140" s="19">
        <f t="shared" si="19"/>
        <v>99.64841059340486</v>
      </c>
    </row>
    <row r="141" spans="1:12" ht="15" customHeight="1">
      <c r="A141" s="16"/>
      <c r="B141" s="16"/>
      <c r="C141" s="16">
        <v>4210</v>
      </c>
      <c r="D141" s="40" t="s">
        <v>8</v>
      </c>
      <c r="E141" s="40"/>
      <c r="F141" s="36">
        <v>89577</v>
      </c>
      <c r="G141" s="36">
        <v>89577</v>
      </c>
      <c r="H141" s="17">
        <v>0</v>
      </c>
      <c r="I141" s="36">
        <v>81174.46</v>
      </c>
      <c r="J141" s="36">
        <v>81174.46</v>
      </c>
      <c r="K141" s="17">
        <v>0</v>
      </c>
      <c r="L141" s="19">
        <f t="shared" si="19"/>
        <v>90.61975730377219</v>
      </c>
    </row>
    <row r="142" spans="1:12" ht="33" customHeight="1">
      <c r="A142" s="16"/>
      <c r="B142" s="16"/>
      <c r="C142" s="16">
        <v>4240</v>
      </c>
      <c r="D142" s="40" t="s">
        <v>51</v>
      </c>
      <c r="E142" s="40"/>
      <c r="F142" s="36">
        <v>8292</v>
      </c>
      <c r="G142" s="36">
        <v>8292</v>
      </c>
      <c r="H142" s="17">
        <v>0</v>
      </c>
      <c r="I142" s="36">
        <v>7097.71</v>
      </c>
      <c r="J142" s="36">
        <v>7097.71</v>
      </c>
      <c r="K142" s="17">
        <v>0</v>
      </c>
      <c r="L142" s="19">
        <f t="shared" si="19"/>
        <v>85.59708152436083</v>
      </c>
    </row>
    <row r="143" spans="1:12" ht="15" customHeight="1">
      <c r="A143" s="16"/>
      <c r="B143" s="16"/>
      <c r="C143" s="16">
        <v>4260</v>
      </c>
      <c r="D143" s="40" t="s">
        <v>17</v>
      </c>
      <c r="E143" s="40"/>
      <c r="F143" s="36">
        <v>91850</v>
      </c>
      <c r="G143" s="36">
        <v>91850</v>
      </c>
      <c r="H143" s="17">
        <v>0</v>
      </c>
      <c r="I143" s="36">
        <v>89980.32</v>
      </c>
      <c r="J143" s="36">
        <v>89980.32</v>
      </c>
      <c r="K143" s="17">
        <v>0</v>
      </c>
      <c r="L143" s="19">
        <f t="shared" si="19"/>
        <v>97.96442025040828</v>
      </c>
    </row>
    <row r="144" spans="1:12" ht="15" customHeight="1">
      <c r="A144" s="16"/>
      <c r="B144" s="16"/>
      <c r="C144" s="16">
        <v>4270</v>
      </c>
      <c r="D144" s="40" t="s">
        <v>29</v>
      </c>
      <c r="E144" s="40"/>
      <c r="F144" s="36">
        <v>45000</v>
      </c>
      <c r="G144" s="36">
        <v>45000</v>
      </c>
      <c r="H144" s="17">
        <v>0</v>
      </c>
      <c r="I144" s="36">
        <v>44145</v>
      </c>
      <c r="J144" s="36">
        <v>44145</v>
      </c>
      <c r="K144" s="17">
        <v>0</v>
      </c>
      <c r="L144" s="19">
        <f t="shared" si="19"/>
        <v>98.1</v>
      </c>
    </row>
    <row r="145" spans="1:12" ht="15" customHeight="1">
      <c r="A145" s="16"/>
      <c r="B145" s="16"/>
      <c r="C145" s="16">
        <v>4280</v>
      </c>
      <c r="D145" s="40" t="s">
        <v>30</v>
      </c>
      <c r="E145" s="40"/>
      <c r="F145" s="36">
        <v>7057</v>
      </c>
      <c r="G145" s="36">
        <v>7057</v>
      </c>
      <c r="H145" s="17">
        <v>0</v>
      </c>
      <c r="I145" s="36">
        <v>4397</v>
      </c>
      <c r="J145" s="36">
        <v>4397</v>
      </c>
      <c r="K145" s="17">
        <v>0</v>
      </c>
      <c r="L145" s="19">
        <f t="shared" si="19"/>
        <v>62.306929290066606</v>
      </c>
    </row>
    <row r="146" spans="1:12" ht="15" customHeight="1">
      <c r="A146" s="16"/>
      <c r="B146" s="16"/>
      <c r="C146" s="16">
        <v>4300</v>
      </c>
      <c r="D146" s="40" t="s">
        <v>9</v>
      </c>
      <c r="E146" s="40"/>
      <c r="F146" s="36">
        <v>59471</v>
      </c>
      <c r="G146" s="36">
        <v>59471</v>
      </c>
      <c r="H146" s="17">
        <v>0</v>
      </c>
      <c r="I146" s="36">
        <v>58055.51</v>
      </c>
      <c r="J146" s="36">
        <v>58055.51</v>
      </c>
      <c r="K146" s="17">
        <v>0</v>
      </c>
      <c r="L146" s="19">
        <f t="shared" si="19"/>
        <v>97.61986514435608</v>
      </c>
    </row>
    <row r="147" spans="1:12" ht="15" customHeight="1">
      <c r="A147" s="16"/>
      <c r="B147" s="16"/>
      <c r="C147" s="16">
        <v>4350</v>
      </c>
      <c r="D147" s="40" t="s">
        <v>31</v>
      </c>
      <c r="E147" s="40"/>
      <c r="F147" s="36">
        <v>2702</v>
      </c>
      <c r="G147" s="36">
        <v>2702</v>
      </c>
      <c r="H147" s="17">
        <v>0</v>
      </c>
      <c r="I147" s="36">
        <v>2031.5</v>
      </c>
      <c r="J147" s="36">
        <v>2031.5</v>
      </c>
      <c r="K147" s="17">
        <v>0</v>
      </c>
      <c r="L147" s="19">
        <f t="shared" si="19"/>
        <v>75.18504811250925</v>
      </c>
    </row>
    <row r="148" spans="1:12" ht="49.5" customHeight="1">
      <c r="A148" s="16"/>
      <c r="B148" s="16"/>
      <c r="C148" s="16">
        <v>4370</v>
      </c>
      <c r="D148" s="40" t="s">
        <v>32</v>
      </c>
      <c r="E148" s="40"/>
      <c r="F148" s="36">
        <v>5747</v>
      </c>
      <c r="G148" s="36">
        <v>5747</v>
      </c>
      <c r="H148" s="17">
        <v>0</v>
      </c>
      <c r="I148" s="36">
        <v>5343.29</v>
      </c>
      <c r="J148" s="36">
        <v>5343.29</v>
      </c>
      <c r="K148" s="17">
        <v>0</v>
      </c>
      <c r="L148" s="19">
        <f t="shared" si="19"/>
        <v>92.97529145641205</v>
      </c>
    </row>
    <row r="149" spans="1:12" ht="17.25" customHeight="1">
      <c r="A149" s="16"/>
      <c r="B149" s="16"/>
      <c r="C149" s="16">
        <v>4410</v>
      </c>
      <c r="D149" s="40" t="s">
        <v>26</v>
      </c>
      <c r="E149" s="40"/>
      <c r="F149" s="36">
        <v>3656</v>
      </c>
      <c r="G149" s="36">
        <v>3656</v>
      </c>
      <c r="H149" s="17">
        <v>0</v>
      </c>
      <c r="I149" s="36">
        <v>3640.72</v>
      </c>
      <c r="J149" s="36">
        <v>3640.72</v>
      </c>
      <c r="K149" s="17">
        <v>0</v>
      </c>
      <c r="L149" s="19">
        <f t="shared" si="19"/>
        <v>99.582056892779</v>
      </c>
    </row>
    <row r="150" spans="1:12" ht="16.5" customHeight="1">
      <c r="A150" s="16"/>
      <c r="B150" s="16"/>
      <c r="C150" s="16">
        <v>4430</v>
      </c>
      <c r="D150" s="43" t="s">
        <v>10</v>
      </c>
      <c r="E150" s="44"/>
      <c r="F150" s="36">
        <v>7477</v>
      </c>
      <c r="G150" s="36">
        <v>7477</v>
      </c>
      <c r="H150" s="17">
        <v>0</v>
      </c>
      <c r="I150" s="36">
        <v>6872</v>
      </c>
      <c r="J150" s="36">
        <v>6872</v>
      </c>
      <c r="K150" s="17">
        <v>0</v>
      </c>
      <c r="L150" s="19">
        <f t="shared" si="19"/>
        <v>91.90851945967634</v>
      </c>
    </row>
    <row r="151" spans="1:12" ht="33.75" customHeight="1">
      <c r="A151" s="16"/>
      <c r="B151" s="16"/>
      <c r="C151" s="16">
        <v>4440</v>
      </c>
      <c r="D151" s="40" t="s">
        <v>33</v>
      </c>
      <c r="E151" s="40"/>
      <c r="F151" s="36">
        <v>157189</v>
      </c>
      <c r="G151" s="36">
        <v>157189</v>
      </c>
      <c r="H151" s="17">
        <v>0</v>
      </c>
      <c r="I151" s="36">
        <v>157188.01</v>
      </c>
      <c r="J151" s="36">
        <v>157188.01</v>
      </c>
      <c r="K151" s="17">
        <v>0</v>
      </c>
      <c r="L151" s="19">
        <f t="shared" si="19"/>
        <v>99.99937018493661</v>
      </c>
    </row>
    <row r="152" spans="1:12" s="2" customFormat="1" ht="15" customHeight="1">
      <c r="A152" s="11"/>
      <c r="B152" s="11">
        <v>80103</v>
      </c>
      <c r="C152" s="11"/>
      <c r="D152" s="52" t="s">
        <v>52</v>
      </c>
      <c r="E152" s="52"/>
      <c r="F152" s="12">
        <f>SUM(F153:F158)</f>
        <v>178466</v>
      </c>
      <c r="G152" s="12">
        <f>SUM(G153:G158)</f>
        <v>178466</v>
      </c>
      <c r="H152" s="12">
        <f>SUM(H153:H158)</f>
        <v>0</v>
      </c>
      <c r="I152" s="12">
        <f>SUM(I153:I158)</f>
        <v>177043.74</v>
      </c>
      <c r="J152" s="12">
        <f>SUM(J153:J158)</f>
        <v>177043.74</v>
      </c>
      <c r="K152" s="17">
        <v>0</v>
      </c>
      <c r="L152" s="12">
        <f t="shared" si="19"/>
        <v>99.20306388892001</v>
      </c>
    </row>
    <row r="153" spans="1:12" ht="28.5" customHeight="1">
      <c r="A153" s="16"/>
      <c r="B153" s="16"/>
      <c r="C153" s="16">
        <v>3020</v>
      </c>
      <c r="D153" s="40" t="s">
        <v>35</v>
      </c>
      <c r="E153" s="40"/>
      <c r="F153" s="36">
        <v>12487</v>
      </c>
      <c r="G153" s="36">
        <v>12487</v>
      </c>
      <c r="H153" s="17">
        <v>0</v>
      </c>
      <c r="I153" s="36">
        <v>11729.88</v>
      </c>
      <c r="J153" s="36">
        <v>11729.88</v>
      </c>
      <c r="K153" s="17">
        <v>0</v>
      </c>
      <c r="L153" s="19">
        <f t="shared" si="19"/>
        <v>93.9367342035717</v>
      </c>
    </row>
    <row r="154" spans="1:12" ht="15" customHeight="1">
      <c r="A154" s="16"/>
      <c r="B154" s="16"/>
      <c r="C154" s="16">
        <v>4010</v>
      </c>
      <c r="D154" s="40" t="s">
        <v>20</v>
      </c>
      <c r="E154" s="40"/>
      <c r="F154" s="36">
        <v>125478</v>
      </c>
      <c r="G154" s="36">
        <v>125478</v>
      </c>
      <c r="H154" s="17">
        <v>0</v>
      </c>
      <c r="I154" s="36">
        <v>125019.45</v>
      </c>
      <c r="J154" s="36">
        <v>125019.45</v>
      </c>
      <c r="K154" s="17">
        <v>0</v>
      </c>
      <c r="L154" s="19">
        <f t="shared" si="19"/>
        <v>99.6345574523024</v>
      </c>
    </row>
    <row r="155" spans="1:12" ht="15" customHeight="1">
      <c r="A155" s="16"/>
      <c r="B155" s="16"/>
      <c r="C155" s="16">
        <v>4040</v>
      </c>
      <c r="D155" s="40" t="s">
        <v>21</v>
      </c>
      <c r="E155" s="40"/>
      <c r="F155" s="36">
        <v>4500</v>
      </c>
      <c r="G155" s="36">
        <v>4500</v>
      </c>
      <c r="H155" s="17">
        <v>0</v>
      </c>
      <c r="I155" s="36">
        <v>4434.48</v>
      </c>
      <c r="J155" s="36">
        <v>4434.48</v>
      </c>
      <c r="K155" s="17">
        <v>0</v>
      </c>
      <c r="L155" s="19">
        <f t="shared" si="19"/>
        <v>98.54399999999998</v>
      </c>
    </row>
    <row r="156" spans="1:12" ht="15" customHeight="1">
      <c r="A156" s="16"/>
      <c r="B156" s="16"/>
      <c r="C156" s="16">
        <v>4110</v>
      </c>
      <c r="D156" s="40" t="s">
        <v>22</v>
      </c>
      <c r="E156" s="40"/>
      <c r="F156" s="36">
        <v>23915</v>
      </c>
      <c r="G156" s="36">
        <v>23915</v>
      </c>
      <c r="H156" s="17">
        <v>0</v>
      </c>
      <c r="I156" s="36">
        <v>23837.09</v>
      </c>
      <c r="J156" s="36">
        <v>23837.09</v>
      </c>
      <c r="K156" s="17">
        <v>0</v>
      </c>
      <c r="L156" s="19">
        <f t="shared" si="19"/>
        <v>99.67422120008364</v>
      </c>
    </row>
    <row r="157" spans="1:12" ht="15" customHeight="1">
      <c r="A157" s="16"/>
      <c r="B157" s="16"/>
      <c r="C157" s="16">
        <v>4120</v>
      </c>
      <c r="D157" s="40" t="s">
        <v>23</v>
      </c>
      <c r="E157" s="40"/>
      <c r="F157" s="36">
        <v>3406</v>
      </c>
      <c r="G157" s="36">
        <v>3406</v>
      </c>
      <c r="H157" s="17">
        <v>0</v>
      </c>
      <c r="I157" s="36">
        <v>3354.31</v>
      </c>
      <c r="J157" s="36">
        <v>3354.31</v>
      </c>
      <c r="K157" s="17">
        <v>0</v>
      </c>
      <c r="L157" s="19">
        <f t="shared" si="19"/>
        <v>98.48238402818555</v>
      </c>
    </row>
    <row r="158" spans="1:12" ht="33" customHeight="1">
      <c r="A158" s="16"/>
      <c r="B158" s="16"/>
      <c r="C158" s="16">
        <v>4440</v>
      </c>
      <c r="D158" s="40" t="s">
        <v>33</v>
      </c>
      <c r="E158" s="40"/>
      <c r="F158" s="36">
        <v>8680</v>
      </c>
      <c r="G158" s="36">
        <v>8680</v>
      </c>
      <c r="H158" s="17">
        <v>0</v>
      </c>
      <c r="I158" s="36">
        <v>8668.53</v>
      </c>
      <c r="J158" s="36">
        <v>8668.53</v>
      </c>
      <c r="K158" s="17">
        <v>0</v>
      </c>
      <c r="L158" s="19">
        <f t="shared" si="19"/>
        <v>99.86785714285715</v>
      </c>
    </row>
    <row r="159" spans="1:12" s="2" customFormat="1" ht="15" customHeight="1">
      <c r="A159" s="11"/>
      <c r="B159" s="11">
        <v>80104</v>
      </c>
      <c r="C159" s="11"/>
      <c r="D159" s="52" t="s">
        <v>53</v>
      </c>
      <c r="E159" s="52"/>
      <c r="F159" s="12">
        <f aca="true" t="shared" si="24" ref="F159:K159">SUM(F160:F175)</f>
        <v>1469975</v>
      </c>
      <c r="G159" s="12">
        <f t="shared" si="24"/>
        <v>1448375</v>
      </c>
      <c r="H159" s="12">
        <f t="shared" si="24"/>
        <v>21600</v>
      </c>
      <c r="I159" s="12">
        <f t="shared" si="24"/>
        <v>1410523.2299999995</v>
      </c>
      <c r="J159" s="12">
        <f t="shared" si="24"/>
        <v>1389009.8899999994</v>
      </c>
      <c r="K159" s="20">
        <f t="shared" si="24"/>
        <v>21513.34</v>
      </c>
      <c r="L159" s="12">
        <f t="shared" si="19"/>
        <v>95.95559312233199</v>
      </c>
    </row>
    <row r="160" spans="1:12" ht="29.25" customHeight="1">
      <c r="A160" s="16"/>
      <c r="B160" s="16"/>
      <c r="C160" s="16">
        <v>3020</v>
      </c>
      <c r="D160" s="40" t="s">
        <v>35</v>
      </c>
      <c r="E160" s="40"/>
      <c r="F160" s="36">
        <v>58400</v>
      </c>
      <c r="G160" s="36">
        <v>58400</v>
      </c>
      <c r="H160" s="17">
        <v>0</v>
      </c>
      <c r="I160" s="36">
        <v>57296.08</v>
      </c>
      <c r="J160" s="36">
        <v>57296.08</v>
      </c>
      <c r="K160" s="17">
        <v>0</v>
      </c>
      <c r="L160" s="19">
        <f t="shared" si="19"/>
        <v>98.10972602739726</v>
      </c>
    </row>
    <row r="161" spans="1:12" ht="15" customHeight="1">
      <c r="A161" s="16"/>
      <c r="B161" s="16"/>
      <c r="C161" s="16">
        <v>4010</v>
      </c>
      <c r="D161" s="40" t="s">
        <v>20</v>
      </c>
      <c r="E161" s="40"/>
      <c r="F161" s="36">
        <v>861394</v>
      </c>
      <c r="G161" s="36">
        <v>861394</v>
      </c>
      <c r="H161" s="17">
        <v>0</v>
      </c>
      <c r="I161" s="36">
        <v>856853.32</v>
      </c>
      <c r="J161" s="36">
        <v>856853.32</v>
      </c>
      <c r="K161" s="17">
        <v>0</v>
      </c>
      <c r="L161" s="19">
        <f t="shared" si="19"/>
        <v>99.47286839704013</v>
      </c>
    </row>
    <row r="162" spans="1:12" ht="15" customHeight="1">
      <c r="A162" s="16"/>
      <c r="B162" s="16"/>
      <c r="C162" s="16">
        <v>4040</v>
      </c>
      <c r="D162" s="40" t="s">
        <v>21</v>
      </c>
      <c r="E162" s="40"/>
      <c r="F162" s="36">
        <v>63237</v>
      </c>
      <c r="G162" s="36">
        <v>63237</v>
      </c>
      <c r="H162" s="17">
        <v>0</v>
      </c>
      <c r="I162" s="36">
        <v>63236.63</v>
      </c>
      <c r="J162" s="36">
        <v>63236.63</v>
      </c>
      <c r="K162" s="17">
        <v>0</v>
      </c>
      <c r="L162" s="19">
        <f t="shared" si="19"/>
        <v>99.99941489950504</v>
      </c>
    </row>
    <row r="163" spans="1:12" ht="15" customHeight="1">
      <c r="A163" s="16"/>
      <c r="B163" s="16"/>
      <c r="C163" s="16">
        <v>4110</v>
      </c>
      <c r="D163" s="40" t="s">
        <v>22</v>
      </c>
      <c r="E163" s="40"/>
      <c r="F163" s="36">
        <v>179245</v>
      </c>
      <c r="G163" s="36">
        <v>179245</v>
      </c>
      <c r="H163" s="17">
        <v>0</v>
      </c>
      <c r="I163" s="36">
        <v>161888.75</v>
      </c>
      <c r="J163" s="36">
        <v>161888.75</v>
      </c>
      <c r="K163" s="17">
        <v>0</v>
      </c>
      <c r="L163" s="19">
        <f t="shared" si="19"/>
        <v>90.31702418477504</v>
      </c>
    </row>
    <row r="164" spans="1:12" ht="15" customHeight="1">
      <c r="A164" s="16"/>
      <c r="B164" s="16"/>
      <c r="C164" s="16">
        <v>4120</v>
      </c>
      <c r="D164" s="40" t="s">
        <v>23</v>
      </c>
      <c r="E164" s="40"/>
      <c r="F164" s="36">
        <v>26380</v>
      </c>
      <c r="G164" s="36">
        <v>26380</v>
      </c>
      <c r="H164" s="17">
        <v>0</v>
      </c>
      <c r="I164" s="36">
        <v>18012.5</v>
      </c>
      <c r="J164" s="36">
        <v>18012.5</v>
      </c>
      <c r="K164" s="17">
        <v>0</v>
      </c>
      <c r="L164" s="19">
        <f t="shared" si="19"/>
        <v>68.2808946171342</v>
      </c>
    </row>
    <row r="165" spans="1:12" ht="15" customHeight="1">
      <c r="A165" s="16"/>
      <c r="B165" s="16"/>
      <c r="C165" s="16">
        <v>4210</v>
      </c>
      <c r="D165" s="40" t="s">
        <v>8</v>
      </c>
      <c r="E165" s="40"/>
      <c r="F165" s="36">
        <v>21000</v>
      </c>
      <c r="G165" s="36">
        <v>21000</v>
      </c>
      <c r="H165" s="17">
        <v>0</v>
      </c>
      <c r="I165" s="36">
        <v>18557.24</v>
      </c>
      <c r="J165" s="36">
        <v>18557.24</v>
      </c>
      <c r="K165" s="17">
        <v>0</v>
      </c>
      <c r="L165" s="19">
        <f t="shared" si="19"/>
        <v>88.36780952380953</v>
      </c>
    </row>
    <row r="166" spans="1:12" ht="15" customHeight="1">
      <c r="A166" s="16"/>
      <c r="B166" s="16"/>
      <c r="C166" s="16">
        <v>4220</v>
      </c>
      <c r="D166" s="40" t="s">
        <v>54</v>
      </c>
      <c r="E166" s="40"/>
      <c r="F166" s="36">
        <v>110000</v>
      </c>
      <c r="G166" s="36">
        <v>110000</v>
      </c>
      <c r="H166" s="17">
        <v>0</v>
      </c>
      <c r="I166" s="36">
        <v>91919.76</v>
      </c>
      <c r="J166" s="36">
        <v>91919.76</v>
      </c>
      <c r="K166" s="17">
        <v>0</v>
      </c>
      <c r="L166" s="19">
        <f t="shared" si="19"/>
        <v>83.56341818181818</v>
      </c>
    </row>
    <row r="167" spans="1:12" ht="33.75" customHeight="1">
      <c r="A167" s="16"/>
      <c r="B167" s="16"/>
      <c r="C167" s="16">
        <v>4240</v>
      </c>
      <c r="D167" s="40" t="s">
        <v>51</v>
      </c>
      <c r="E167" s="40"/>
      <c r="F167" s="36">
        <v>7000</v>
      </c>
      <c r="G167" s="36">
        <v>7000</v>
      </c>
      <c r="H167" s="17">
        <v>0</v>
      </c>
      <c r="I167" s="36">
        <v>4432.38</v>
      </c>
      <c r="J167" s="36">
        <v>4432.38</v>
      </c>
      <c r="K167" s="17">
        <v>0</v>
      </c>
      <c r="L167" s="19">
        <f t="shared" si="19"/>
        <v>63.31971428571429</v>
      </c>
    </row>
    <row r="168" spans="1:12" ht="15" customHeight="1">
      <c r="A168" s="16"/>
      <c r="B168" s="16"/>
      <c r="C168" s="16">
        <v>4260</v>
      </c>
      <c r="D168" s="40" t="s">
        <v>17</v>
      </c>
      <c r="E168" s="40"/>
      <c r="F168" s="36">
        <v>30044</v>
      </c>
      <c r="G168" s="36">
        <v>30044</v>
      </c>
      <c r="H168" s="17">
        <v>0</v>
      </c>
      <c r="I168" s="36">
        <v>29130.45</v>
      </c>
      <c r="J168" s="36">
        <v>29130.45</v>
      </c>
      <c r="K168" s="17">
        <v>0</v>
      </c>
      <c r="L168" s="19">
        <f t="shared" si="19"/>
        <v>96.95929303687925</v>
      </c>
    </row>
    <row r="169" spans="1:12" ht="15" customHeight="1">
      <c r="A169" s="16"/>
      <c r="B169" s="16"/>
      <c r="C169" s="16">
        <v>4270</v>
      </c>
      <c r="D169" s="40" t="s">
        <v>29</v>
      </c>
      <c r="E169" s="40"/>
      <c r="F169" s="36">
        <v>6000</v>
      </c>
      <c r="G169" s="36">
        <v>6000</v>
      </c>
      <c r="H169" s="17"/>
      <c r="I169" s="36">
        <v>3686.16</v>
      </c>
      <c r="J169" s="36">
        <v>3686.16</v>
      </c>
      <c r="K169" s="17">
        <v>0</v>
      </c>
      <c r="L169" s="19"/>
    </row>
    <row r="170" spans="1:12" ht="15" customHeight="1">
      <c r="A170" s="16"/>
      <c r="B170" s="16"/>
      <c r="C170" s="16">
        <v>4280</v>
      </c>
      <c r="D170" s="40" t="s">
        <v>30</v>
      </c>
      <c r="E170" s="40"/>
      <c r="F170" s="36">
        <v>4000</v>
      </c>
      <c r="G170" s="36">
        <v>4000</v>
      </c>
      <c r="H170" s="17"/>
      <c r="I170" s="36">
        <v>2620</v>
      </c>
      <c r="J170" s="36">
        <v>2620</v>
      </c>
      <c r="K170" s="17">
        <v>0</v>
      </c>
      <c r="L170" s="19">
        <f t="shared" si="19"/>
        <v>65.5</v>
      </c>
    </row>
    <row r="171" spans="1:12" ht="15" customHeight="1">
      <c r="A171" s="16"/>
      <c r="B171" s="16"/>
      <c r="C171" s="16">
        <v>4300</v>
      </c>
      <c r="D171" s="40" t="s">
        <v>9</v>
      </c>
      <c r="E171" s="40"/>
      <c r="F171" s="36">
        <v>14000</v>
      </c>
      <c r="G171" s="36">
        <v>14000</v>
      </c>
      <c r="H171" s="17">
        <v>0</v>
      </c>
      <c r="I171" s="36">
        <v>13804.15</v>
      </c>
      <c r="J171" s="36">
        <v>13804.15</v>
      </c>
      <c r="K171" s="17">
        <v>0</v>
      </c>
      <c r="L171" s="19">
        <f t="shared" si="19"/>
        <v>98.60107142857143</v>
      </c>
    </row>
    <row r="172" spans="1:12" ht="48.75" customHeight="1">
      <c r="A172" s="16"/>
      <c r="B172" s="16"/>
      <c r="C172" s="16">
        <v>4370</v>
      </c>
      <c r="D172" s="40" t="s">
        <v>32</v>
      </c>
      <c r="E172" s="40"/>
      <c r="F172" s="36">
        <v>3300</v>
      </c>
      <c r="G172" s="36">
        <v>3300</v>
      </c>
      <c r="H172" s="17">
        <v>0</v>
      </c>
      <c r="I172" s="36">
        <v>3197.55</v>
      </c>
      <c r="J172" s="36">
        <v>3197.55</v>
      </c>
      <c r="K172" s="17">
        <v>0</v>
      </c>
      <c r="L172" s="19">
        <f t="shared" si="19"/>
        <v>96.89545454545456</v>
      </c>
    </row>
    <row r="173" spans="1:12" ht="30" customHeight="1">
      <c r="A173" s="16"/>
      <c r="B173" s="16"/>
      <c r="C173" s="16">
        <v>4440</v>
      </c>
      <c r="D173" s="40" t="s">
        <v>33</v>
      </c>
      <c r="E173" s="40"/>
      <c r="F173" s="36">
        <v>64375</v>
      </c>
      <c r="G173" s="36">
        <v>64375</v>
      </c>
      <c r="H173" s="17">
        <v>0</v>
      </c>
      <c r="I173" s="36">
        <v>64374.92</v>
      </c>
      <c r="J173" s="36">
        <v>64374.92</v>
      </c>
      <c r="K173" s="17">
        <v>0</v>
      </c>
      <c r="L173" s="19">
        <f aca="true" t="shared" si="25" ref="L173:L270">I173/F173*100</f>
        <v>99.99987572815535</v>
      </c>
    </row>
    <row r="174" spans="1:12" ht="15" customHeight="1">
      <c r="A174" s="16"/>
      <c r="B174" s="16"/>
      <c r="C174" s="16">
        <v>6050</v>
      </c>
      <c r="D174" s="40" t="s">
        <v>14</v>
      </c>
      <c r="E174" s="40"/>
      <c r="F174" s="36">
        <v>8500</v>
      </c>
      <c r="G174" s="27"/>
      <c r="H174" s="36">
        <v>8500</v>
      </c>
      <c r="I174" s="36">
        <v>8413.84</v>
      </c>
      <c r="J174" s="27"/>
      <c r="K174" s="36">
        <v>8413.84</v>
      </c>
      <c r="L174" s="19">
        <f t="shared" si="25"/>
        <v>98.98635294117646</v>
      </c>
    </row>
    <row r="175" spans="1:12" s="34" customFormat="1" ht="30" customHeight="1">
      <c r="A175" s="16"/>
      <c r="B175" s="16"/>
      <c r="C175" s="38">
        <v>6060</v>
      </c>
      <c r="D175" s="41" t="s">
        <v>109</v>
      </c>
      <c r="E175" s="42"/>
      <c r="F175" s="36">
        <v>13100</v>
      </c>
      <c r="G175" s="33"/>
      <c r="H175" s="36">
        <v>13100</v>
      </c>
      <c r="I175" s="36">
        <v>13099.5</v>
      </c>
      <c r="J175" s="33"/>
      <c r="K175" s="36">
        <v>13099.5</v>
      </c>
      <c r="L175" s="19">
        <f t="shared" si="25"/>
        <v>99.99618320610686</v>
      </c>
    </row>
    <row r="176" spans="1:12" s="2" customFormat="1" ht="15" customHeight="1">
      <c r="A176" s="11"/>
      <c r="B176" s="11">
        <v>80110</v>
      </c>
      <c r="C176" s="11"/>
      <c r="D176" s="52" t="s">
        <v>55</v>
      </c>
      <c r="E176" s="52"/>
      <c r="F176" s="12">
        <f aca="true" t="shared" si="26" ref="F176:K176">SUM(F177:F194)</f>
        <v>1504973.5699999998</v>
      </c>
      <c r="G176" s="12">
        <f t="shared" si="26"/>
        <v>1504973.5699999998</v>
      </c>
      <c r="H176" s="12">
        <f t="shared" si="26"/>
        <v>0</v>
      </c>
      <c r="I176" s="12">
        <f t="shared" si="26"/>
        <v>1501611.9</v>
      </c>
      <c r="J176" s="12">
        <f t="shared" si="26"/>
        <v>1501611.9</v>
      </c>
      <c r="K176" s="20">
        <f t="shared" si="26"/>
        <v>0</v>
      </c>
      <c r="L176" s="12">
        <f t="shared" si="25"/>
        <v>99.77662929987535</v>
      </c>
    </row>
    <row r="177" spans="1:12" ht="30" customHeight="1">
      <c r="A177" s="16"/>
      <c r="B177" s="16"/>
      <c r="C177" s="16">
        <v>3020</v>
      </c>
      <c r="D177" s="40" t="s">
        <v>35</v>
      </c>
      <c r="E177" s="40"/>
      <c r="F177" s="36">
        <v>78004</v>
      </c>
      <c r="G177" s="36">
        <v>78004</v>
      </c>
      <c r="H177" s="17">
        <v>0</v>
      </c>
      <c r="I177" s="36">
        <v>77965.21</v>
      </c>
      <c r="J177" s="36">
        <v>77965.21</v>
      </c>
      <c r="K177" s="17">
        <v>0</v>
      </c>
      <c r="L177" s="19">
        <f t="shared" si="25"/>
        <v>99.95027178093432</v>
      </c>
    </row>
    <row r="178" spans="1:12" ht="15" customHeight="1">
      <c r="A178" s="16"/>
      <c r="B178" s="16"/>
      <c r="C178" s="16">
        <v>4010</v>
      </c>
      <c r="D178" s="40" t="s">
        <v>20</v>
      </c>
      <c r="E178" s="40"/>
      <c r="F178" s="36">
        <v>1043557</v>
      </c>
      <c r="G178" s="36">
        <v>1043557</v>
      </c>
      <c r="H178" s="17">
        <v>0</v>
      </c>
      <c r="I178" s="36">
        <v>1043556.34</v>
      </c>
      <c r="J178" s="36">
        <v>1043556.34</v>
      </c>
      <c r="K178" s="17">
        <v>0</v>
      </c>
      <c r="L178" s="19">
        <f t="shared" si="25"/>
        <v>99.99993675477238</v>
      </c>
    </row>
    <row r="179" spans="1:12" ht="15" customHeight="1">
      <c r="A179" s="16"/>
      <c r="B179" s="16"/>
      <c r="C179" s="16">
        <v>4040</v>
      </c>
      <c r="D179" s="40" t="s">
        <v>21</v>
      </c>
      <c r="E179" s="40"/>
      <c r="F179" s="36">
        <v>80122</v>
      </c>
      <c r="G179" s="36">
        <v>80122</v>
      </c>
      <c r="H179" s="17">
        <v>0</v>
      </c>
      <c r="I179" s="36">
        <v>80120.25</v>
      </c>
      <c r="J179" s="36">
        <v>80120.25</v>
      </c>
      <c r="K179" s="17">
        <v>0</v>
      </c>
      <c r="L179" s="19">
        <f t="shared" si="25"/>
        <v>99.99781583085795</v>
      </c>
    </row>
    <row r="180" spans="1:12" ht="15" customHeight="1">
      <c r="A180" s="16"/>
      <c r="B180" s="16"/>
      <c r="C180" s="16">
        <v>4110</v>
      </c>
      <c r="D180" s="40" t="s">
        <v>22</v>
      </c>
      <c r="E180" s="40"/>
      <c r="F180" s="36">
        <v>203646</v>
      </c>
      <c r="G180" s="36">
        <v>203646</v>
      </c>
      <c r="H180" s="17">
        <v>0</v>
      </c>
      <c r="I180" s="36">
        <v>203645.08</v>
      </c>
      <c r="J180" s="36">
        <v>203645.08</v>
      </c>
      <c r="K180" s="17">
        <v>0</v>
      </c>
      <c r="L180" s="19">
        <f t="shared" si="25"/>
        <v>99.99954823566384</v>
      </c>
    </row>
    <row r="181" spans="1:12" ht="15" customHeight="1">
      <c r="A181" s="16"/>
      <c r="B181" s="16"/>
      <c r="C181" s="16">
        <v>4117</v>
      </c>
      <c r="D181" s="40" t="s">
        <v>22</v>
      </c>
      <c r="E181" s="40"/>
      <c r="F181" s="36">
        <v>1314.5</v>
      </c>
      <c r="G181" s="36">
        <v>1314.5</v>
      </c>
      <c r="H181" s="17"/>
      <c r="I181" s="36">
        <v>194.5</v>
      </c>
      <c r="J181" s="36">
        <v>194.5</v>
      </c>
      <c r="K181" s="17">
        <v>0</v>
      </c>
      <c r="L181" s="19">
        <f t="shared" si="25"/>
        <v>14.796500570559148</v>
      </c>
    </row>
    <row r="182" spans="1:12" ht="15" customHeight="1">
      <c r="A182" s="16"/>
      <c r="B182" s="16"/>
      <c r="C182" s="16">
        <v>4119</v>
      </c>
      <c r="D182" s="40" t="s">
        <v>22</v>
      </c>
      <c r="E182" s="40"/>
      <c r="F182" s="36">
        <v>230.5</v>
      </c>
      <c r="G182" s="36">
        <v>230.5</v>
      </c>
      <c r="H182" s="17"/>
      <c r="I182" s="36">
        <v>34.33</v>
      </c>
      <c r="J182" s="36">
        <v>34.33</v>
      </c>
      <c r="K182" s="17">
        <v>0</v>
      </c>
      <c r="L182" s="19">
        <f t="shared" si="25"/>
        <v>14.893709327548807</v>
      </c>
    </row>
    <row r="183" spans="1:12" s="4" customFormat="1" ht="15" customHeight="1">
      <c r="A183" s="16"/>
      <c r="B183" s="16"/>
      <c r="C183" s="16">
        <v>4120</v>
      </c>
      <c r="D183" s="43" t="s">
        <v>23</v>
      </c>
      <c r="E183" s="44"/>
      <c r="F183" s="36">
        <v>21780</v>
      </c>
      <c r="G183" s="36">
        <v>21780</v>
      </c>
      <c r="H183" s="17">
        <v>0</v>
      </c>
      <c r="I183" s="36">
        <v>21779.32</v>
      </c>
      <c r="J183" s="36">
        <v>21779.32</v>
      </c>
      <c r="K183" s="17">
        <v>0</v>
      </c>
      <c r="L183" s="19">
        <f t="shared" si="25"/>
        <v>99.99687786960514</v>
      </c>
    </row>
    <row r="184" spans="1:12" s="4" customFormat="1" ht="15" customHeight="1">
      <c r="A184" s="16"/>
      <c r="B184" s="16"/>
      <c r="C184" s="16">
        <v>4127</v>
      </c>
      <c r="D184" s="43" t="s">
        <v>23</v>
      </c>
      <c r="E184" s="44"/>
      <c r="F184" s="36">
        <v>45.5</v>
      </c>
      <c r="G184" s="36">
        <v>45.5</v>
      </c>
      <c r="H184" s="17"/>
      <c r="I184" s="36">
        <v>27.87</v>
      </c>
      <c r="J184" s="36">
        <v>27.87</v>
      </c>
      <c r="K184" s="17">
        <v>0</v>
      </c>
      <c r="L184" s="19">
        <f t="shared" si="25"/>
        <v>61.252747252747255</v>
      </c>
    </row>
    <row r="185" spans="1:12" s="4" customFormat="1" ht="15" customHeight="1">
      <c r="A185" s="16"/>
      <c r="B185" s="16"/>
      <c r="C185" s="16">
        <v>4129</v>
      </c>
      <c r="D185" s="43" t="s">
        <v>23</v>
      </c>
      <c r="E185" s="44"/>
      <c r="F185" s="36">
        <v>9.5</v>
      </c>
      <c r="G185" s="36">
        <v>9.5</v>
      </c>
      <c r="H185" s="17"/>
      <c r="I185" s="36">
        <v>4.92</v>
      </c>
      <c r="J185" s="36">
        <v>4.92</v>
      </c>
      <c r="K185" s="17">
        <v>0</v>
      </c>
      <c r="L185" s="19">
        <f t="shared" si="25"/>
        <v>51.78947368421053</v>
      </c>
    </row>
    <row r="186" spans="1:12" s="4" customFormat="1" ht="15" customHeight="1">
      <c r="A186" s="16"/>
      <c r="B186" s="16"/>
      <c r="C186" s="16">
        <v>4177</v>
      </c>
      <c r="D186" s="43" t="s">
        <v>36</v>
      </c>
      <c r="E186" s="44"/>
      <c r="F186" s="36">
        <v>8160</v>
      </c>
      <c r="G186" s="36">
        <v>8160</v>
      </c>
      <c r="H186" s="17"/>
      <c r="I186" s="36">
        <v>8080.28</v>
      </c>
      <c r="J186" s="36">
        <v>8080.28</v>
      </c>
      <c r="K186" s="17">
        <v>0</v>
      </c>
      <c r="L186" s="19">
        <f t="shared" si="25"/>
        <v>99.02303921568627</v>
      </c>
    </row>
    <row r="187" spans="1:12" s="4" customFormat="1" ht="15" customHeight="1">
      <c r="A187" s="16"/>
      <c r="B187" s="16"/>
      <c r="C187" s="16">
        <v>4179</v>
      </c>
      <c r="D187" s="43" t="s">
        <v>36</v>
      </c>
      <c r="E187" s="44"/>
      <c r="F187" s="36">
        <v>1440</v>
      </c>
      <c r="G187" s="36">
        <v>1440</v>
      </c>
      <c r="H187" s="17"/>
      <c r="I187" s="36">
        <v>1425.92</v>
      </c>
      <c r="J187" s="36">
        <v>1425.92</v>
      </c>
      <c r="K187" s="17">
        <v>0</v>
      </c>
      <c r="L187" s="19">
        <f t="shared" si="25"/>
        <v>99.02222222222223</v>
      </c>
    </row>
    <row r="188" spans="1:12" s="4" customFormat="1" ht="15" customHeight="1">
      <c r="A188" s="16"/>
      <c r="B188" s="16"/>
      <c r="C188" s="16">
        <v>4217</v>
      </c>
      <c r="D188" s="40" t="s">
        <v>8</v>
      </c>
      <c r="E188" s="40"/>
      <c r="F188" s="36">
        <v>4403</v>
      </c>
      <c r="G188" s="36">
        <v>4403</v>
      </c>
      <c r="H188" s="17"/>
      <c r="I188" s="36">
        <v>3458.65</v>
      </c>
      <c r="J188" s="36">
        <v>3458.65</v>
      </c>
      <c r="K188" s="17">
        <v>0</v>
      </c>
      <c r="L188" s="19">
        <f t="shared" si="25"/>
        <v>78.55212355212356</v>
      </c>
    </row>
    <row r="189" spans="1:12" s="4" customFormat="1" ht="15" customHeight="1">
      <c r="A189" s="16"/>
      <c r="B189" s="16"/>
      <c r="C189" s="16">
        <v>4219</v>
      </c>
      <c r="D189" s="40" t="s">
        <v>8</v>
      </c>
      <c r="E189" s="40"/>
      <c r="F189" s="36">
        <v>779.4</v>
      </c>
      <c r="G189" s="36">
        <v>779.4</v>
      </c>
      <c r="H189" s="17"/>
      <c r="I189" s="36">
        <v>612.75</v>
      </c>
      <c r="J189" s="36">
        <v>612.75</v>
      </c>
      <c r="K189" s="17">
        <v>0</v>
      </c>
      <c r="L189" s="19">
        <f t="shared" si="25"/>
        <v>78.61816782140107</v>
      </c>
    </row>
    <row r="190" spans="1:12" s="4" customFormat="1" ht="32.25" customHeight="1">
      <c r="A190" s="16"/>
      <c r="B190" s="16"/>
      <c r="C190" s="16">
        <v>4247</v>
      </c>
      <c r="D190" s="40" t="s">
        <v>51</v>
      </c>
      <c r="E190" s="40"/>
      <c r="F190" s="36">
        <v>2839</v>
      </c>
      <c r="G190" s="36">
        <v>2839</v>
      </c>
      <c r="H190" s="17"/>
      <c r="I190" s="36">
        <v>2839</v>
      </c>
      <c r="J190" s="36">
        <v>2839</v>
      </c>
      <c r="K190" s="17">
        <v>0</v>
      </c>
      <c r="L190" s="19">
        <f t="shared" si="25"/>
        <v>100</v>
      </c>
    </row>
    <row r="191" spans="1:12" s="4" customFormat="1" ht="33.75" customHeight="1">
      <c r="A191" s="16"/>
      <c r="B191" s="16"/>
      <c r="C191" s="16">
        <v>4249</v>
      </c>
      <c r="D191" s="40" t="s">
        <v>51</v>
      </c>
      <c r="E191" s="40"/>
      <c r="F191" s="36">
        <v>1432.17</v>
      </c>
      <c r="G191" s="36">
        <v>1432.17</v>
      </c>
      <c r="H191" s="17"/>
      <c r="I191" s="36">
        <v>1432.17</v>
      </c>
      <c r="J191" s="36">
        <v>1432.17</v>
      </c>
      <c r="K191" s="17">
        <v>0</v>
      </c>
      <c r="L191" s="19">
        <f t="shared" si="25"/>
        <v>100</v>
      </c>
    </row>
    <row r="192" spans="1:12" s="4" customFormat="1" ht="21" customHeight="1">
      <c r="A192" s="16"/>
      <c r="B192" s="16"/>
      <c r="C192" s="16">
        <v>4307</v>
      </c>
      <c r="D192" s="40" t="s">
        <v>9</v>
      </c>
      <c r="E192" s="40"/>
      <c r="F192" s="36">
        <v>2754</v>
      </c>
      <c r="G192" s="36">
        <v>2754</v>
      </c>
      <c r="H192" s="17"/>
      <c r="I192" s="36">
        <v>2095.92</v>
      </c>
      <c r="J192" s="36">
        <v>2095.92</v>
      </c>
      <c r="K192" s="17">
        <v>0</v>
      </c>
      <c r="L192" s="19">
        <f t="shared" si="25"/>
        <v>76.10457516339869</v>
      </c>
    </row>
    <row r="193" spans="1:12" s="4" customFormat="1" ht="18.75" customHeight="1">
      <c r="A193" s="16"/>
      <c r="B193" s="16"/>
      <c r="C193" s="16">
        <v>4309</v>
      </c>
      <c r="D193" s="40" t="s">
        <v>9</v>
      </c>
      <c r="E193" s="40"/>
      <c r="F193" s="36">
        <v>486</v>
      </c>
      <c r="G193" s="36">
        <v>486</v>
      </c>
      <c r="H193" s="17"/>
      <c r="I193" s="36">
        <v>369.88</v>
      </c>
      <c r="J193" s="36">
        <v>369.88</v>
      </c>
      <c r="K193" s="17">
        <v>0</v>
      </c>
      <c r="L193" s="19">
        <f t="shared" si="25"/>
        <v>76.10699588477367</v>
      </c>
    </row>
    <row r="194" spans="1:12" s="4" customFormat="1" ht="31.5" customHeight="1">
      <c r="A194" s="16"/>
      <c r="B194" s="16"/>
      <c r="C194" s="16">
        <v>4440</v>
      </c>
      <c r="D194" s="43" t="s">
        <v>33</v>
      </c>
      <c r="E194" s="44"/>
      <c r="F194" s="36">
        <v>53971</v>
      </c>
      <c r="G194" s="36">
        <v>53971</v>
      </c>
      <c r="H194" s="17">
        <v>0</v>
      </c>
      <c r="I194" s="36">
        <v>53969.51</v>
      </c>
      <c r="J194" s="36">
        <v>53969.51</v>
      </c>
      <c r="K194" s="17">
        <v>0</v>
      </c>
      <c r="L194" s="19">
        <f t="shared" si="25"/>
        <v>99.9972392581201</v>
      </c>
    </row>
    <row r="195" spans="1:12" s="2" customFormat="1" ht="15" customHeight="1">
      <c r="A195" s="11"/>
      <c r="B195" s="11">
        <v>80113</v>
      </c>
      <c r="C195" s="11"/>
      <c r="D195" s="52" t="s">
        <v>56</v>
      </c>
      <c r="E195" s="52"/>
      <c r="F195" s="12">
        <f>SUM(F196)</f>
        <v>64800</v>
      </c>
      <c r="G195" s="12">
        <f>SUM(G196)</f>
        <v>64800</v>
      </c>
      <c r="H195" s="12">
        <f>SUM(H196)</f>
        <v>0</v>
      </c>
      <c r="I195" s="12">
        <f>SUM(I196)</f>
        <v>63738.6</v>
      </c>
      <c r="J195" s="12">
        <f>SUM(J196)</f>
        <v>63738.6</v>
      </c>
      <c r="K195" s="17">
        <v>0</v>
      </c>
      <c r="L195" s="12">
        <f t="shared" si="25"/>
        <v>98.36203703703703</v>
      </c>
    </row>
    <row r="196" spans="1:12" ht="15" customHeight="1">
      <c r="A196" s="16"/>
      <c r="B196" s="16"/>
      <c r="C196" s="16">
        <v>4300</v>
      </c>
      <c r="D196" s="40" t="s">
        <v>9</v>
      </c>
      <c r="E196" s="40"/>
      <c r="F196" s="17">
        <v>64800</v>
      </c>
      <c r="G196" s="17">
        <v>64800</v>
      </c>
      <c r="H196" s="17">
        <v>0</v>
      </c>
      <c r="I196" s="17">
        <v>63738.6</v>
      </c>
      <c r="J196" s="17">
        <v>63738.6</v>
      </c>
      <c r="K196" s="17">
        <v>0</v>
      </c>
      <c r="L196" s="19">
        <f t="shared" si="25"/>
        <v>98.36203703703703</v>
      </c>
    </row>
    <row r="197" spans="1:12" s="2" customFormat="1" ht="15" customHeight="1">
      <c r="A197" s="11"/>
      <c r="B197" s="11">
        <v>80120</v>
      </c>
      <c r="C197" s="11"/>
      <c r="D197" s="52" t="s">
        <v>57</v>
      </c>
      <c r="E197" s="52"/>
      <c r="F197" s="12">
        <f>SUM(F198:F203)</f>
        <v>428152</v>
      </c>
      <c r="G197" s="12">
        <f>SUM(G198:G203)</f>
        <v>428152</v>
      </c>
      <c r="H197" s="12">
        <f>SUM(H198:H203)</f>
        <v>0</v>
      </c>
      <c r="I197" s="12">
        <f>SUM(I198:I203)</f>
        <v>428149.94</v>
      </c>
      <c r="J197" s="12">
        <f>SUM(J198:J203)</f>
        <v>428149.94</v>
      </c>
      <c r="K197" s="17">
        <v>0</v>
      </c>
      <c r="L197" s="12">
        <f t="shared" si="25"/>
        <v>99.99951886246006</v>
      </c>
    </row>
    <row r="198" spans="1:12" ht="30" customHeight="1">
      <c r="A198" s="16"/>
      <c r="B198" s="16"/>
      <c r="C198" s="16">
        <v>3020</v>
      </c>
      <c r="D198" s="40" t="s">
        <v>35</v>
      </c>
      <c r="E198" s="40"/>
      <c r="F198" s="36">
        <v>17978</v>
      </c>
      <c r="G198" s="36">
        <v>17978</v>
      </c>
      <c r="H198" s="17">
        <v>0</v>
      </c>
      <c r="I198" s="36">
        <v>17977.11</v>
      </c>
      <c r="J198" s="36">
        <v>17977.11</v>
      </c>
      <c r="K198" s="17">
        <v>0</v>
      </c>
      <c r="L198" s="19">
        <f t="shared" si="25"/>
        <v>99.9950495049505</v>
      </c>
    </row>
    <row r="199" spans="1:12" ht="15" customHeight="1">
      <c r="A199" s="16"/>
      <c r="B199" s="16"/>
      <c r="C199" s="16">
        <v>4010</v>
      </c>
      <c r="D199" s="40" t="s">
        <v>20</v>
      </c>
      <c r="E199" s="40"/>
      <c r="F199" s="36">
        <v>319735</v>
      </c>
      <c r="G199" s="36">
        <v>319735</v>
      </c>
      <c r="H199" s="17">
        <v>0</v>
      </c>
      <c r="I199" s="36">
        <v>319734.85</v>
      </c>
      <c r="J199" s="36">
        <v>319734.85</v>
      </c>
      <c r="K199" s="17">
        <v>0</v>
      </c>
      <c r="L199" s="19">
        <f t="shared" si="25"/>
        <v>99.99995308614946</v>
      </c>
    </row>
    <row r="200" spans="1:12" ht="15" customHeight="1">
      <c r="A200" s="16"/>
      <c r="B200" s="16"/>
      <c r="C200" s="16">
        <v>4040</v>
      </c>
      <c r="D200" s="40" t="s">
        <v>21</v>
      </c>
      <c r="E200" s="40"/>
      <c r="F200" s="36">
        <v>18542</v>
      </c>
      <c r="G200" s="36">
        <v>18542</v>
      </c>
      <c r="H200" s="17">
        <v>0</v>
      </c>
      <c r="I200" s="36">
        <v>18541.94</v>
      </c>
      <c r="J200" s="36">
        <v>18541.94</v>
      </c>
      <c r="K200" s="17">
        <v>0</v>
      </c>
      <c r="L200" s="19">
        <f t="shared" si="25"/>
        <v>99.99967641031172</v>
      </c>
    </row>
    <row r="201" spans="1:12" ht="15" customHeight="1">
      <c r="A201" s="16"/>
      <c r="B201" s="16"/>
      <c r="C201" s="16">
        <v>4110</v>
      </c>
      <c r="D201" s="40" t="s">
        <v>22</v>
      </c>
      <c r="E201" s="40"/>
      <c r="F201" s="36">
        <v>49577</v>
      </c>
      <c r="G201" s="36">
        <v>49577</v>
      </c>
      <c r="H201" s="17">
        <v>0</v>
      </c>
      <c r="I201" s="36">
        <v>49576.26</v>
      </c>
      <c r="J201" s="36">
        <v>49576.26</v>
      </c>
      <c r="K201" s="17">
        <v>0</v>
      </c>
      <c r="L201" s="19">
        <f t="shared" si="25"/>
        <v>99.99850737237026</v>
      </c>
    </row>
    <row r="202" spans="1:12" ht="15" customHeight="1">
      <c r="A202" s="16"/>
      <c r="B202" s="16"/>
      <c r="C202" s="16">
        <v>4120</v>
      </c>
      <c r="D202" s="40" t="s">
        <v>23</v>
      </c>
      <c r="E202" s="40"/>
      <c r="F202" s="36">
        <v>7690</v>
      </c>
      <c r="G202" s="36">
        <v>7690</v>
      </c>
      <c r="H202" s="17">
        <v>0</v>
      </c>
      <c r="I202" s="36">
        <v>7689.84</v>
      </c>
      <c r="J202" s="36">
        <v>7689.84</v>
      </c>
      <c r="K202" s="17">
        <v>0</v>
      </c>
      <c r="L202" s="19">
        <f t="shared" si="25"/>
        <v>99.99791937581276</v>
      </c>
    </row>
    <row r="203" spans="1:12" ht="32.25" customHeight="1">
      <c r="A203" s="16"/>
      <c r="B203" s="16"/>
      <c r="C203" s="16">
        <v>4440</v>
      </c>
      <c r="D203" s="40" t="s">
        <v>33</v>
      </c>
      <c r="E203" s="40"/>
      <c r="F203" s="36">
        <v>14630</v>
      </c>
      <c r="G203" s="36">
        <v>14630</v>
      </c>
      <c r="H203" s="17">
        <v>0</v>
      </c>
      <c r="I203" s="36">
        <v>14629.94</v>
      </c>
      <c r="J203" s="36">
        <v>14629.94</v>
      </c>
      <c r="K203" s="17">
        <v>0</v>
      </c>
      <c r="L203" s="19">
        <f t="shared" si="25"/>
        <v>99.99958988380041</v>
      </c>
    </row>
    <row r="204" spans="1:12" s="2" customFormat="1" ht="15" customHeight="1">
      <c r="A204" s="11"/>
      <c r="B204" s="11">
        <v>80130</v>
      </c>
      <c r="C204" s="11"/>
      <c r="D204" s="52" t="s">
        <v>58</v>
      </c>
      <c r="E204" s="52"/>
      <c r="F204" s="12">
        <f>SUM(F205:F212)</f>
        <v>223725</v>
      </c>
      <c r="G204" s="12">
        <f>SUM(G205:G212)</f>
        <v>223725</v>
      </c>
      <c r="H204" s="12">
        <f>SUM(H205:H212)</f>
        <v>0</v>
      </c>
      <c r="I204" s="12">
        <f>SUM(I205:I212)</f>
        <v>221325.95</v>
      </c>
      <c r="J204" s="12">
        <f>SUM(J205:J212)</f>
        <v>221325.95</v>
      </c>
      <c r="K204" s="17">
        <v>0</v>
      </c>
      <c r="L204" s="12">
        <f t="shared" si="25"/>
        <v>98.92767907028718</v>
      </c>
    </row>
    <row r="205" spans="1:12" ht="70.5" customHeight="1">
      <c r="A205" s="16"/>
      <c r="B205" s="16"/>
      <c r="C205" s="16">
        <v>2310</v>
      </c>
      <c r="D205" s="40" t="s">
        <v>59</v>
      </c>
      <c r="E205" s="40"/>
      <c r="F205" s="36">
        <v>800</v>
      </c>
      <c r="G205" s="36">
        <v>800</v>
      </c>
      <c r="H205" s="17">
        <v>0</v>
      </c>
      <c r="I205" s="36">
        <v>800</v>
      </c>
      <c r="J205" s="36">
        <v>800</v>
      </c>
      <c r="K205" s="17">
        <v>0</v>
      </c>
      <c r="L205" s="19">
        <f t="shared" si="25"/>
        <v>100</v>
      </c>
    </row>
    <row r="206" spans="1:12" ht="29.25" customHeight="1">
      <c r="A206" s="16"/>
      <c r="B206" s="16"/>
      <c r="C206" s="16">
        <v>3020</v>
      </c>
      <c r="D206" s="40" t="s">
        <v>35</v>
      </c>
      <c r="E206" s="40"/>
      <c r="F206" s="36">
        <v>9600</v>
      </c>
      <c r="G206" s="36">
        <v>9600</v>
      </c>
      <c r="H206" s="17">
        <v>0</v>
      </c>
      <c r="I206" s="36">
        <v>9560.45</v>
      </c>
      <c r="J206" s="36">
        <v>9560.45</v>
      </c>
      <c r="K206" s="17">
        <v>0</v>
      </c>
      <c r="L206" s="19">
        <f t="shared" si="25"/>
        <v>99.58802083333335</v>
      </c>
    </row>
    <row r="207" spans="1:12" ht="15" customHeight="1">
      <c r="A207" s="16"/>
      <c r="B207" s="16"/>
      <c r="C207" s="16">
        <v>4010</v>
      </c>
      <c r="D207" s="40" t="s">
        <v>20</v>
      </c>
      <c r="E207" s="40"/>
      <c r="F207" s="36">
        <v>147202</v>
      </c>
      <c r="G207" s="36">
        <v>147202</v>
      </c>
      <c r="H207" s="17">
        <v>0</v>
      </c>
      <c r="I207" s="36">
        <v>147202</v>
      </c>
      <c r="J207" s="36">
        <v>147202</v>
      </c>
      <c r="K207" s="17">
        <v>0</v>
      </c>
      <c r="L207" s="19">
        <f t="shared" si="25"/>
        <v>100</v>
      </c>
    </row>
    <row r="208" spans="1:12" ht="15" customHeight="1">
      <c r="A208" s="16"/>
      <c r="B208" s="16"/>
      <c r="C208" s="16">
        <v>4040</v>
      </c>
      <c r="D208" s="40" t="s">
        <v>21</v>
      </c>
      <c r="E208" s="40"/>
      <c r="F208" s="36">
        <v>9800</v>
      </c>
      <c r="G208" s="36">
        <v>9800</v>
      </c>
      <c r="H208" s="17">
        <v>0</v>
      </c>
      <c r="I208" s="36">
        <v>9731.33</v>
      </c>
      <c r="J208" s="36">
        <v>9731.33</v>
      </c>
      <c r="K208" s="17">
        <v>0</v>
      </c>
      <c r="L208" s="19">
        <f t="shared" si="25"/>
        <v>99.29928571428572</v>
      </c>
    </row>
    <row r="209" spans="1:12" ht="15" customHeight="1">
      <c r="A209" s="16"/>
      <c r="B209" s="16"/>
      <c r="C209" s="16">
        <v>4110</v>
      </c>
      <c r="D209" s="40" t="s">
        <v>22</v>
      </c>
      <c r="E209" s="40"/>
      <c r="F209" s="36">
        <v>27000</v>
      </c>
      <c r="G209" s="36">
        <v>27000</v>
      </c>
      <c r="H209" s="17">
        <v>0</v>
      </c>
      <c r="I209" s="36">
        <v>26392.13</v>
      </c>
      <c r="J209" s="36">
        <v>26392.13</v>
      </c>
      <c r="K209" s="17">
        <v>0</v>
      </c>
      <c r="L209" s="19">
        <f t="shared" si="25"/>
        <v>97.74862962962963</v>
      </c>
    </row>
    <row r="210" spans="1:12" ht="15" customHeight="1">
      <c r="A210" s="16"/>
      <c r="B210" s="16"/>
      <c r="C210" s="16">
        <v>4120</v>
      </c>
      <c r="D210" s="40" t="s">
        <v>23</v>
      </c>
      <c r="E210" s="40"/>
      <c r="F210" s="36">
        <v>4000</v>
      </c>
      <c r="G210" s="36">
        <v>4000</v>
      </c>
      <c r="H210" s="17">
        <v>0</v>
      </c>
      <c r="I210" s="36">
        <v>3217.84</v>
      </c>
      <c r="J210" s="36">
        <v>3217.84</v>
      </c>
      <c r="K210" s="17">
        <v>0</v>
      </c>
      <c r="L210" s="19">
        <f t="shared" si="25"/>
        <v>80.44600000000001</v>
      </c>
    </row>
    <row r="211" spans="1:12" ht="15" customHeight="1">
      <c r="A211" s="16"/>
      <c r="B211" s="16"/>
      <c r="C211" s="16">
        <v>4300</v>
      </c>
      <c r="D211" s="40" t="s">
        <v>9</v>
      </c>
      <c r="E211" s="40"/>
      <c r="F211" s="36">
        <v>18900</v>
      </c>
      <c r="G211" s="36">
        <v>18900</v>
      </c>
      <c r="H211" s="17">
        <v>0</v>
      </c>
      <c r="I211" s="36">
        <v>18000</v>
      </c>
      <c r="J211" s="36">
        <v>18000</v>
      </c>
      <c r="K211" s="17">
        <v>0</v>
      </c>
      <c r="L211" s="19">
        <f t="shared" si="25"/>
        <v>95.23809523809523</v>
      </c>
    </row>
    <row r="212" spans="1:12" ht="33" customHeight="1">
      <c r="A212" s="16"/>
      <c r="B212" s="16"/>
      <c r="C212" s="16">
        <v>4440</v>
      </c>
      <c r="D212" s="40" t="s">
        <v>33</v>
      </c>
      <c r="E212" s="40"/>
      <c r="F212" s="36">
        <v>6423</v>
      </c>
      <c r="G212" s="36">
        <v>6423</v>
      </c>
      <c r="H212" s="17">
        <v>0</v>
      </c>
      <c r="I212" s="36">
        <v>6422.2</v>
      </c>
      <c r="J212" s="36">
        <v>6422.2</v>
      </c>
      <c r="K212" s="17">
        <v>0</v>
      </c>
      <c r="L212" s="19">
        <f t="shared" si="25"/>
        <v>99.9875447610151</v>
      </c>
    </row>
    <row r="213" spans="1:12" s="2" customFormat="1" ht="17.25" customHeight="1">
      <c r="A213" s="11"/>
      <c r="B213" s="11">
        <v>80146</v>
      </c>
      <c r="C213" s="11"/>
      <c r="D213" s="52" t="s">
        <v>60</v>
      </c>
      <c r="E213" s="52"/>
      <c r="F213" s="12">
        <f>SUM(F214:F215)</f>
        <v>11473</v>
      </c>
      <c r="G213" s="12">
        <f>SUM(G214:G215)</f>
        <v>11473</v>
      </c>
      <c r="H213" s="12">
        <f>SUM(H214:H215)</f>
        <v>0</v>
      </c>
      <c r="I213" s="12">
        <f>SUM(I214:I215)</f>
        <v>7590</v>
      </c>
      <c r="J213" s="12">
        <f>SUM(J214:J215)</f>
        <v>7590</v>
      </c>
      <c r="K213" s="17">
        <v>0</v>
      </c>
      <c r="L213" s="12">
        <f t="shared" si="25"/>
        <v>66.15532118887823</v>
      </c>
    </row>
    <row r="214" spans="1:12" ht="15" customHeight="1">
      <c r="A214" s="16"/>
      <c r="B214" s="16"/>
      <c r="C214" s="16">
        <v>4300</v>
      </c>
      <c r="D214" s="40" t="s">
        <v>9</v>
      </c>
      <c r="E214" s="40"/>
      <c r="F214" s="17">
        <v>7373</v>
      </c>
      <c r="G214" s="17">
        <v>7373</v>
      </c>
      <c r="H214" s="17">
        <v>0</v>
      </c>
      <c r="I214" s="17">
        <v>5610</v>
      </c>
      <c r="J214" s="17">
        <v>5610</v>
      </c>
      <c r="K214" s="17">
        <v>0</v>
      </c>
      <c r="L214" s="19">
        <f t="shared" si="25"/>
        <v>76.08843076088431</v>
      </c>
    </row>
    <row r="215" spans="1:12" ht="33.75" customHeight="1">
      <c r="A215" s="16"/>
      <c r="B215" s="16"/>
      <c r="C215" s="16">
        <v>4700</v>
      </c>
      <c r="D215" s="40" t="s">
        <v>34</v>
      </c>
      <c r="E215" s="40"/>
      <c r="F215" s="17">
        <v>4100</v>
      </c>
      <c r="G215" s="17">
        <v>4100</v>
      </c>
      <c r="H215" s="17">
        <v>0</v>
      </c>
      <c r="I215" s="17">
        <v>1980</v>
      </c>
      <c r="J215" s="17">
        <v>1980</v>
      </c>
      <c r="K215" s="17">
        <v>0</v>
      </c>
      <c r="L215" s="19">
        <f t="shared" si="25"/>
        <v>48.292682926829265</v>
      </c>
    </row>
    <row r="216" spans="1:12" s="2" customFormat="1" ht="15" customHeight="1">
      <c r="A216" s="11"/>
      <c r="B216" s="11">
        <v>80195</v>
      </c>
      <c r="C216" s="11"/>
      <c r="D216" s="52" t="s">
        <v>7</v>
      </c>
      <c r="E216" s="52"/>
      <c r="F216" s="12">
        <f>SUM(F217:F228)</f>
        <v>346552.6</v>
      </c>
      <c r="G216" s="12">
        <f>SUM(G217:G228)</f>
        <v>246552.6</v>
      </c>
      <c r="H216" s="12">
        <f>SUM(H217:H228)</f>
        <v>100000</v>
      </c>
      <c r="I216" s="12">
        <f>SUM(I217:I228)</f>
        <v>245796.48999999993</v>
      </c>
      <c r="J216" s="12">
        <f>SUM(J217:J228)</f>
        <v>245796.48999999993</v>
      </c>
      <c r="K216" s="17">
        <v>0</v>
      </c>
      <c r="L216" s="12">
        <f t="shared" si="25"/>
        <v>70.92617109206508</v>
      </c>
    </row>
    <row r="217" spans="1:12" s="4" customFormat="1" ht="15" customHeight="1">
      <c r="A217" s="24"/>
      <c r="B217" s="24"/>
      <c r="C217" s="16">
        <v>4010</v>
      </c>
      <c r="D217" s="40" t="s">
        <v>20</v>
      </c>
      <c r="E217" s="40"/>
      <c r="F217" s="36">
        <v>97055</v>
      </c>
      <c r="G217" s="36">
        <v>97055</v>
      </c>
      <c r="H217" s="17">
        <v>0</v>
      </c>
      <c r="I217" s="36">
        <v>97052.65</v>
      </c>
      <c r="J217" s="36">
        <v>97052.65</v>
      </c>
      <c r="K217" s="17">
        <v>0</v>
      </c>
      <c r="L217" s="19">
        <f t="shared" si="25"/>
        <v>99.99757869249393</v>
      </c>
    </row>
    <row r="218" spans="1:12" s="4" customFormat="1" ht="15" customHeight="1">
      <c r="A218" s="24"/>
      <c r="B218" s="24"/>
      <c r="C218" s="16">
        <v>4040</v>
      </c>
      <c r="D218" s="40" t="s">
        <v>21</v>
      </c>
      <c r="E218" s="40"/>
      <c r="F218" s="36">
        <v>6655</v>
      </c>
      <c r="G218" s="36">
        <v>6655</v>
      </c>
      <c r="H218" s="17">
        <v>0</v>
      </c>
      <c r="I218" s="36">
        <v>6650.95</v>
      </c>
      <c r="J218" s="36">
        <v>6650.95</v>
      </c>
      <c r="K218" s="17">
        <v>0</v>
      </c>
      <c r="L218" s="19">
        <f t="shared" si="25"/>
        <v>99.93914350112696</v>
      </c>
    </row>
    <row r="219" spans="1:12" s="4" customFormat="1" ht="15" customHeight="1">
      <c r="A219" s="24"/>
      <c r="B219" s="24"/>
      <c r="C219" s="16">
        <v>4110</v>
      </c>
      <c r="D219" s="40" t="s">
        <v>22</v>
      </c>
      <c r="E219" s="40"/>
      <c r="F219" s="36">
        <v>16150</v>
      </c>
      <c r="G219" s="36">
        <v>16150</v>
      </c>
      <c r="H219" s="17">
        <v>0</v>
      </c>
      <c r="I219" s="36">
        <v>16069.82</v>
      </c>
      <c r="J219" s="36">
        <v>16069.82</v>
      </c>
      <c r="K219" s="17">
        <v>0</v>
      </c>
      <c r="L219" s="19">
        <f t="shared" si="25"/>
        <v>99.5035294117647</v>
      </c>
    </row>
    <row r="220" spans="1:12" ht="15" customHeight="1">
      <c r="A220" s="16"/>
      <c r="B220" s="16"/>
      <c r="C220" s="16">
        <v>4177</v>
      </c>
      <c r="D220" s="40" t="s">
        <v>36</v>
      </c>
      <c r="E220" s="40"/>
      <c r="F220" s="36">
        <v>22185</v>
      </c>
      <c r="G220" s="36">
        <v>22185</v>
      </c>
      <c r="H220" s="17">
        <v>0</v>
      </c>
      <c r="I220" s="36">
        <v>21748.61</v>
      </c>
      <c r="J220" s="36">
        <v>21748.61</v>
      </c>
      <c r="K220" s="17">
        <v>0</v>
      </c>
      <c r="L220" s="19">
        <f t="shared" si="25"/>
        <v>98.03295019157089</v>
      </c>
    </row>
    <row r="221" spans="1:12" ht="15" customHeight="1">
      <c r="A221" s="16"/>
      <c r="B221" s="16"/>
      <c r="C221" s="16">
        <v>4179</v>
      </c>
      <c r="D221" s="40" t="s">
        <v>36</v>
      </c>
      <c r="E221" s="40"/>
      <c r="F221" s="36">
        <v>3915</v>
      </c>
      <c r="G221" s="36">
        <v>3915</v>
      </c>
      <c r="H221" s="17">
        <v>0</v>
      </c>
      <c r="I221" s="36">
        <v>3837.99</v>
      </c>
      <c r="J221" s="36">
        <v>3837.99</v>
      </c>
      <c r="K221" s="17">
        <v>0</v>
      </c>
      <c r="L221" s="19">
        <f t="shared" si="25"/>
        <v>98.03295019157088</v>
      </c>
    </row>
    <row r="222" spans="1:12" ht="15" customHeight="1">
      <c r="A222" s="16"/>
      <c r="B222" s="16"/>
      <c r="C222" s="16">
        <v>4210</v>
      </c>
      <c r="D222" s="40" t="s">
        <v>8</v>
      </c>
      <c r="E222" s="40"/>
      <c r="F222" s="36">
        <v>1608</v>
      </c>
      <c r="G222" s="36">
        <v>1608</v>
      </c>
      <c r="H222" s="17">
        <v>0</v>
      </c>
      <c r="I222" s="36">
        <v>1607.31</v>
      </c>
      <c r="J222" s="36">
        <v>1607.31</v>
      </c>
      <c r="K222" s="17">
        <v>0</v>
      </c>
      <c r="L222" s="19">
        <f t="shared" si="25"/>
        <v>99.9570895522388</v>
      </c>
    </row>
    <row r="223" spans="1:12" ht="15" customHeight="1">
      <c r="A223" s="16"/>
      <c r="B223" s="16"/>
      <c r="C223" s="16">
        <v>4260</v>
      </c>
      <c r="D223" s="40" t="s">
        <v>17</v>
      </c>
      <c r="E223" s="40"/>
      <c r="F223" s="36">
        <v>3020</v>
      </c>
      <c r="G223" s="36">
        <v>3020</v>
      </c>
      <c r="H223" s="17">
        <v>0</v>
      </c>
      <c r="I223" s="36">
        <v>2949.85</v>
      </c>
      <c r="J223" s="36">
        <v>2949.85</v>
      </c>
      <c r="K223" s="17">
        <v>0</v>
      </c>
      <c r="L223" s="19">
        <f t="shared" si="25"/>
        <v>97.67715231788078</v>
      </c>
    </row>
    <row r="224" spans="1:12" ht="15" customHeight="1">
      <c r="A224" s="16"/>
      <c r="B224" s="16"/>
      <c r="C224" s="16">
        <v>4300</v>
      </c>
      <c r="D224" s="40" t="s">
        <v>9</v>
      </c>
      <c r="E224" s="40"/>
      <c r="F224" s="36">
        <v>93412.6</v>
      </c>
      <c r="G224" s="36">
        <v>93412.6</v>
      </c>
      <c r="H224" s="17">
        <v>0</v>
      </c>
      <c r="I224" s="36">
        <v>93339.52</v>
      </c>
      <c r="J224" s="36">
        <v>93339.52</v>
      </c>
      <c r="K224" s="17">
        <v>0</v>
      </c>
      <c r="L224" s="19">
        <f t="shared" si="25"/>
        <v>99.92176644264264</v>
      </c>
    </row>
    <row r="225" spans="1:12" ht="15" customHeight="1">
      <c r="A225" s="16"/>
      <c r="B225" s="16"/>
      <c r="C225" s="16">
        <v>4410</v>
      </c>
      <c r="D225" s="40" t="s">
        <v>26</v>
      </c>
      <c r="E225" s="40"/>
      <c r="F225" s="36">
        <v>33</v>
      </c>
      <c r="G225" s="36">
        <v>33</v>
      </c>
      <c r="H225" s="17">
        <v>0</v>
      </c>
      <c r="I225" s="36">
        <v>32.93</v>
      </c>
      <c r="J225" s="36">
        <v>32.93</v>
      </c>
      <c r="K225" s="17">
        <v>0</v>
      </c>
      <c r="L225" s="19">
        <f t="shared" si="25"/>
        <v>99.7878787878788</v>
      </c>
    </row>
    <row r="226" spans="1:12" ht="32.25" customHeight="1">
      <c r="A226" s="16"/>
      <c r="B226" s="16"/>
      <c r="C226" s="16">
        <v>4440</v>
      </c>
      <c r="D226" s="40" t="s">
        <v>33</v>
      </c>
      <c r="E226" s="40"/>
      <c r="F226" s="36">
        <v>2200</v>
      </c>
      <c r="G226" s="36">
        <v>2200</v>
      </c>
      <c r="H226" s="17">
        <v>0</v>
      </c>
      <c r="I226" s="36">
        <v>2187.86</v>
      </c>
      <c r="J226" s="36">
        <v>2187.86</v>
      </c>
      <c r="K226" s="17">
        <v>0</v>
      </c>
      <c r="L226" s="19">
        <f t="shared" si="25"/>
        <v>99.44818181818182</v>
      </c>
    </row>
    <row r="227" spans="1:12" ht="15" customHeight="1">
      <c r="A227" s="16"/>
      <c r="B227" s="16"/>
      <c r="C227" s="16">
        <v>4700</v>
      </c>
      <c r="D227" s="40" t="s">
        <v>34</v>
      </c>
      <c r="E227" s="40"/>
      <c r="F227" s="36">
        <v>319</v>
      </c>
      <c r="G227" s="36">
        <v>319</v>
      </c>
      <c r="H227" s="17">
        <v>0</v>
      </c>
      <c r="I227" s="36">
        <v>319</v>
      </c>
      <c r="J227" s="36">
        <v>319</v>
      </c>
      <c r="K227" s="17">
        <v>0</v>
      </c>
      <c r="L227" s="19">
        <f t="shared" si="25"/>
        <v>100</v>
      </c>
    </row>
    <row r="228" spans="1:12" ht="15" customHeight="1">
      <c r="A228" s="16"/>
      <c r="B228" s="16"/>
      <c r="C228" s="16">
        <v>6050</v>
      </c>
      <c r="D228" s="40" t="s">
        <v>14</v>
      </c>
      <c r="E228" s="40"/>
      <c r="F228" s="36">
        <v>100000</v>
      </c>
      <c r="G228" s="17">
        <v>0</v>
      </c>
      <c r="H228" s="36">
        <v>100000</v>
      </c>
      <c r="I228" s="36">
        <v>0</v>
      </c>
      <c r="J228" s="36">
        <v>0</v>
      </c>
      <c r="K228" s="17">
        <v>0</v>
      </c>
      <c r="L228" s="19">
        <f t="shared" si="25"/>
        <v>0</v>
      </c>
    </row>
    <row r="229" spans="1:12" s="1" customFormat="1" ht="15" customHeight="1">
      <c r="A229" s="6">
        <v>851</v>
      </c>
      <c r="B229" s="6"/>
      <c r="C229" s="6"/>
      <c r="D229" s="51" t="s">
        <v>61</v>
      </c>
      <c r="E229" s="51"/>
      <c r="F229" s="8">
        <f aca="true" t="shared" si="27" ref="F229:K229">SUM(F230)</f>
        <v>94594</v>
      </c>
      <c r="G229" s="8">
        <f t="shared" si="27"/>
        <v>94594</v>
      </c>
      <c r="H229" s="8">
        <f t="shared" si="27"/>
        <v>0</v>
      </c>
      <c r="I229" s="8">
        <f t="shared" si="27"/>
        <v>58522.89</v>
      </c>
      <c r="J229" s="8">
        <f t="shared" si="27"/>
        <v>58522.89</v>
      </c>
      <c r="K229" s="8">
        <f t="shared" si="27"/>
        <v>0</v>
      </c>
      <c r="L229" s="8">
        <f t="shared" si="25"/>
        <v>61.86744402393386</v>
      </c>
    </row>
    <row r="230" spans="1:12" s="2" customFormat="1" ht="15" customHeight="1">
      <c r="A230" s="11"/>
      <c r="B230" s="11">
        <v>85154</v>
      </c>
      <c r="C230" s="11"/>
      <c r="D230" s="52" t="s">
        <v>62</v>
      </c>
      <c r="E230" s="52"/>
      <c r="F230" s="12">
        <f aca="true" t="shared" si="28" ref="F230:K230">SUM(F231:F235)</f>
        <v>94594</v>
      </c>
      <c r="G230" s="12">
        <f t="shared" si="28"/>
        <v>94594</v>
      </c>
      <c r="H230" s="12">
        <f t="shared" si="28"/>
        <v>0</v>
      </c>
      <c r="I230" s="12">
        <f t="shared" si="28"/>
        <v>58522.89</v>
      </c>
      <c r="J230" s="12">
        <f t="shared" si="28"/>
        <v>58522.89</v>
      </c>
      <c r="K230" s="12">
        <f t="shared" si="28"/>
        <v>0</v>
      </c>
      <c r="L230" s="12">
        <f t="shared" si="25"/>
        <v>61.86744402393386</v>
      </c>
    </row>
    <row r="231" spans="1:12" ht="15" customHeight="1">
      <c r="A231" s="16"/>
      <c r="B231" s="16"/>
      <c r="C231" s="16">
        <v>4170</v>
      </c>
      <c r="D231" s="40" t="s">
        <v>36</v>
      </c>
      <c r="E231" s="40"/>
      <c r="F231" s="36">
        <v>16000</v>
      </c>
      <c r="G231" s="36">
        <v>16000</v>
      </c>
      <c r="H231" s="17">
        <v>0</v>
      </c>
      <c r="I231" s="36">
        <v>14876</v>
      </c>
      <c r="J231" s="36">
        <v>14876</v>
      </c>
      <c r="K231" s="17">
        <v>0</v>
      </c>
      <c r="L231" s="19">
        <f t="shared" si="25"/>
        <v>92.975</v>
      </c>
    </row>
    <row r="232" spans="1:12" ht="15" customHeight="1">
      <c r="A232" s="16"/>
      <c r="B232" s="16"/>
      <c r="C232" s="16">
        <v>4210</v>
      </c>
      <c r="D232" s="40" t="s">
        <v>8</v>
      </c>
      <c r="E232" s="40"/>
      <c r="F232" s="36">
        <v>14000</v>
      </c>
      <c r="G232" s="36">
        <v>14000</v>
      </c>
      <c r="H232" s="17">
        <v>0</v>
      </c>
      <c r="I232" s="36">
        <v>6368.45</v>
      </c>
      <c r="J232" s="36">
        <v>6368.45</v>
      </c>
      <c r="K232" s="17">
        <v>0</v>
      </c>
      <c r="L232" s="19">
        <f t="shared" si="25"/>
        <v>45.48892857142857</v>
      </c>
    </row>
    <row r="233" spans="1:12" ht="15" customHeight="1">
      <c r="A233" s="16"/>
      <c r="B233" s="16"/>
      <c r="C233" s="16">
        <v>4300</v>
      </c>
      <c r="D233" s="40" t="s">
        <v>9</v>
      </c>
      <c r="E233" s="40"/>
      <c r="F233" s="36">
        <v>63394</v>
      </c>
      <c r="G233" s="36">
        <v>63394</v>
      </c>
      <c r="H233" s="17">
        <v>0</v>
      </c>
      <c r="I233" s="36">
        <v>36740</v>
      </c>
      <c r="J233" s="36">
        <v>36740</v>
      </c>
      <c r="K233" s="17">
        <v>0</v>
      </c>
      <c r="L233" s="19">
        <f t="shared" si="25"/>
        <v>57.955011515285356</v>
      </c>
    </row>
    <row r="234" spans="1:12" ht="15" customHeight="1">
      <c r="A234" s="16"/>
      <c r="B234" s="16"/>
      <c r="C234" s="16">
        <v>4410</v>
      </c>
      <c r="D234" s="40" t="s">
        <v>26</v>
      </c>
      <c r="E234" s="40"/>
      <c r="F234" s="36">
        <v>700</v>
      </c>
      <c r="G234" s="36">
        <v>700</v>
      </c>
      <c r="H234" s="17">
        <v>0</v>
      </c>
      <c r="I234" s="36">
        <v>150.44</v>
      </c>
      <c r="J234" s="36">
        <v>150.44</v>
      </c>
      <c r="K234" s="17">
        <v>0</v>
      </c>
      <c r="L234" s="19">
        <f t="shared" si="25"/>
        <v>21.49142857142857</v>
      </c>
    </row>
    <row r="235" spans="1:12" ht="15" customHeight="1">
      <c r="A235" s="16"/>
      <c r="B235" s="16"/>
      <c r="C235" s="24">
        <v>4430</v>
      </c>
      <c r="D235" s="47" t="s">
        <v>10</v>
      </c>
      <c r="E235" s="48"/>
      <c r="F235" s="36">
        <v>500</v>
      </c>
      <c r="G235" s="36">
        <v>500</v>
      </c>
      <c r="H235" s="17">
        <v>0</v>
      </c>
      <c r="I235" s="36">
        <v>388</v>
      </c>
      <c r="J235" s="36">
        <v>388</v>
      </c>
      <c r="K235" s="17">
        <v>0</v>
      </c>
      <c r="L235" s="19">
        <f t="shared" si="25"/>
        <v>77.60000000000001</v>
      </c>
    </row>
    <row r="236" spans="1:12" s="1" customFormat="1" ht="15" customHeight="1">
      <c r="A236" s="6">
        <v>852</v>
      </c>
      <c r="B236" s="6"/>
      <c r="C236" s="6"/>
      <c r="D236" s="51" t="s">
        <v>63</v>
      </c>
      <c r="E236" s="51"/>
      <c r="F236" s="8">
        <f aca="true" t="shared" si="29" ref="F236:K236">SUM(F294,F285,F270,F268,F265,F262,F260,F249,F239,F237)</f>
        <v>2749733</v>
      </c>
      <c r="G236" s="8">
        <f t="shared" si="29"/>
        <v>2749733</v>
      </c>
      <c r="H236" s="8">
        <f t="shared" si="29"/>
        <v>0</v>
      </c>
      <c r="I236" s="8">
        <f t="shared" si="29"/>
        <v>2618169.9099999997</v>
      </c>
      <c r="J236" s="8">
        <f t="shared" si="29"/>
        <v>2618169.9099999997</v>
      </c>
      <c r="K236" s="9">
        <f t="shared" si="29"/>
        <v>0</v>
      </c>
      <c r="L236" s="8">
        <f t="shared" si="25"/>
        <v>95.21542309744254</v>
      </c>
    </row>
    <row r="237" spans="1:12" s="2" customFormat="1" ht="15" customHeight="1">
      <c r="A237" s="11"/>
      <c r="B237" s="11">
        <v>85202</v>
      </c>
      <c r="C237" s="11"/>
      <c r="D237" s="52" t="s">
        <v>103</v>
      </c>
      <c r="E237" s="52"/>
      <c r="F237" s="12">
        <f>SUM(F238)</f>
        <v>40000</v>
      </c>
      <c r="G237" s="12">
        <f>SUM(G238)</f>
        <v>40000</v>
      </c>
      <c r="H237" s="12">
        <f>SUM(H238)</f>
        <v>0</v>
      </c>
      <c r="I237" s="12">
        <f>SUM(I238)</f>
        <v>28908.84</v>
      </c>
      <c r="J237" s="12">
        <f>SUM(J238)</f>
        <v>28908.84</v>
      </c>
      <c r="K237" s="17">
        <v>0</v>
      </c>
      <c r="L237" s="19">
        <f t="shared" si="25"/>
        <v>72.27210000000001</v>
      </c>
    </row>
    <row r="238" spans="1:12" s="4" customFormat="1" ht="49.5" customHeight="1">
      <c r="A238" s="24"/>
      <c r="B238" s="24"/>
      <c r="C238" s="24">
        <v>4330</v>
      </c>
      <c r="D238" s="69" t="s">
        <v>102</v>
      </c>
      <c r="E238" s="69"/>
      <c r="F238" s="19">
        <v>40000</v>
      </c>
      <c r="G238" s="19">
        <v>40000</v>
      </c>
      <c r="H238" s="17">
        <v>0</v>
      </c>
      <c r="I238" s="19">
        <v>28908.84</v>
      </c>
      <c r="J238" s="19">
        <v>28908.84</v>
      </c>
      <c r="K238" s="17">
        <v>0</v>
      </c>
      <c r="L238" s="19">
        <f t="shared" si="25"/>
        <v>72.27210000000001</v>
      </c>
    </row>
    <row r="239" spans="1:12" s="2" customFormat="1" ht="15" customHeight="1">
      <c r="A239" s="11"/>
      <c r="B239" s="11">
        <v>85206</v>
      </c>
      <c r="C239" s="11"/>
      <c r="D239" s="52" t="s">
        <v>104</v>
      </c>
      <c r="E239" s="52"/>
      <c r="F239" s="12">
        <f aca="true" t="shared" si="30" ref="F239:K239">SUM(F240:F248)</f>
        <v>37200</v>
      </c>
      <c r="G239" s="12">
        <f t="shared" si="30"/>
        <v>37200</v>
      </c>
      <c r="H239" s="22">
        <v>0</v>
      </c>
      <c r="I239" s="12">
        <f t="shared" si="30"/>
        <v>16813.800000000003</v>
      </c>
      <c r="J239" s="12">
        <f t="shared" si="30"/>
        <v>16813.800000000003</v>
      </c>
      <c r="K239" s="12">
        <f t="shared" si="30"/>
        <v>0</v>
      </c>
      <c r="L239" s="26">
        <f t="shared" si="25"/>
        <v>45.1983870967742</v>
      </c>
    </row>
    <row r="240" spans="1:12" s="2" customFormat="1" ht="15" customHeight="1">
      <c r="A240" s="11"/>
      <c r="B240" s="11"/>
      <c r="C240" s="16">
        <v>4010</v>
      </c>
      <c r="D240" s="40" t="s">
        <v>8</v>
      </c>
      <c r="E240" s="40"/>
      <c r="F240" s="36">
        <v>10000</v>
      </c>
      <c r="G240" s="36">
        <v>10000</v>
      </c>
      <c r="H240" s="17">
        <v>0</v>
      </c>
      <c r="I240" s="36">
        <v>8309.67</v>
      </c>
      <c r="J240" s="36">
        <v>8309.67</v>
      </c>
      <c r="K240" s="17">
        <v>0</v>
      </c>
      <c r="L240" s="26">
        <f t="shared" si="25"/>
        <v>83.0967</v>
      </c>
    </row>
    <row r="241" spans="1:12" s="4" customFormat="1" ht="15" customHeight="1">
      <c r="A241" s="24"/>
      <c r="B241" s="24"/>
      <c r="C241" s="24">
        <v>4110</v>
      </c>
      <c r="D241" s="47" t="s">
        <v>10</v>
      </c>
      <c r="E241" s="48"/>
      <c r="F241" s="36">
        <v>4000</v>
      </c>
      <c r="G241" s="36">
        <v>4000</v>
      </c>
      <c r="H241" s="17">
        <v>0</v>
      </c>
      <c r="I241" s="36">
        <v>1511.52</v>
      </c>
      <c r="J241" s="36">
        <v>1511.52</v>
      </c>
      <c r="K241" s="17">
        <v>0</v>
      </c>
      <c r="L241" s="26">
        <f t="shared" si="25"/>
        <v>37.788</v>
      </c>
    </row>
    <row r="242" spans="1:12" s="4" customFormat="1" ht="15" customHeight="1">
      <c r="A242" s="24"/>
      <c r="B242" s="24"/>
      <c r="C242" s="24">
        <v>4120</v>
      </c>
      <c r="D242" s="40" t="s">
        <v>23</v>
      </c>
      <c r="E242" s="40"/>
      <c r="F242" s="36">
        <v>500</v>
      </c>
      <c r="G242" s="36">
        <v>500</v>
      </c>
      <c r="H242" s="17">
        <v>0</v>
      </c>
      <c r="I242" s="36">
        <v>0</v>
      </c>
      <c r="J242" s="36">
        <v>0</v>
      </c>
      <c r="K242" s="17">
        <v>0</v>
      </c>
      <c r="L242" s="26">
        <f t="shared" si="25"/>
        <v>0</v>
      </c>
    </row>
    <row r="243" spans="1:12" s="4" customFormat="1" ht="15" customHeight="1">
      <c r="A243" s="24"/>
      <c r="B243" s="24"/>
      <c r="C243" s="24">
        <v>4170</v>
      </c>
      <c r="D243" s="40" t="s">
        <v>36</v>
      </c>
      <c r="E243" s="40"/>
      <c r="F243" s="36">
        <v>5000</v>
      </c>
      <c r="G243" s="36">
        <v>5000</v>
      </c>
      <c r="H243" s="17">
        <v>0</v>
      </c>
      <c r="I243" s="36">
        <v>0</v>
      </c>
      <c r="J243" s="36">
        <v>0</v>
      </c>
      <c r="K243" s="17">
        <v>0</v>
      </c>
      <c r="L243" s="26">
        <f t="shared" si="25"/>
        <v>0</v>
      </c>
    </row>
    <row r="244" spans="1:12" s="4" customFormat="1" ht="15" customHeight="1">
      <c r="A244" s="24"/>
      <c r="B244" s="24"/>
      <c r="C244" s="16">
        <v>4210</v>
      </c>
      <c r="D244" s="40" t="s">
        <v>8</v>
      </c>
      <c r="E244" s="40"/>
      <c r="F244" s="36">
        <v>3000</v>
      </c>
      <c r="G244" s="36">
        <v>3000</v>
      </c>
      <c r="H244" s="17">
        <v>0</v>
      </c>
      <c r="I244" s="36">
        <v>1457.51</v>
      </c>
      <c r="J244" s="36">
        <v>1457.51</v>
      </c>
      <c r="K244" s="17">
        <v>0</v>
      </c>
      <c r="L244" s="26">
        <f t="shared" si="25"/>
        <v>48.583666666666666</v>
      </c>
    </row>
    <row r="245" spans="1:12" s="4" customFormat="1" ht="15" customHeight="1">
      <c r="A245" s="24"/>
      <c r="B245" s="24"/>
      <c r="C245" s="16">
        <v>4300</v>
      </c>
      <c r="D245" s="40" t="s">
        <v>9</v>
      </c>
      <c r="E245" s="40"/>
      <c r="F245" s="36">
        <v>3860</v>
      </c>
      <c r="G245" s="36">
        <v>3860</v>
      </c>
      <c r="H245" s="17">
        <v>0</v>
      </c>
      <c r="I245" s="36">
        <v>184</v>
      </c>
      <c r="J245" s="36">
        <v>184</v>
      </c>
      <c r="K245" s="17">
        <v>0</v>
      </c>
      <c r="L245" s="26">
        <f t="shared" si="25"/>
        <v>4.766839378238342</v>
      </c>
    </row>
    <row r="246" spans="1:12" s="4" customFormat="1" ht="15" customHeight="1">
      <c r="A246" s="24"/>
      <c r="B246" s="24"/>
      <c r="C246" s="24">
        <v>4410</v>
      </c>
      <c r="D246" s="40" t="s">
        <v>26</v>
      </c>
      <c r="E246" s="40"/>
      <c r="F246" s="36">
        <v>500</v>
      </c>
      <c r="G246" s="36">
        <v>500</v>
      </c>
      <c r="H246" s="17">
        <v>0</v>
      </c>
      <c r="I246" s="36">
        <v>115.32</v>
      </c>
      <c r="J246" s="36">
        <v>115.32</v>
      </c>
      <c r="K246" s="17">
        <v>0</v>
      </c>
      <c r="L246" s="26">
        <f t="shared" si="25"/>
        <v>23.064</v>
      </c>
    </row>
    <row r="247" spans="1:12" s="4" customFormat="1" ht="15" customHeight="1">
      <c r="A247" s="24"/>
      <c r="B247" s="24"/>
      <c r="C247" s="24">
        <v>4430</v>
      </c>
      <c r="D247" s="47" t="s">
        <v>10</v>
      </c>
      <c r="E247" s="48"/>
      <c r="F247" s="36">
        <v>10000</v>
      </c>
      <c r="G247" s="36">
        <v>10000</v>
      </c>
      <c r="H247" s="17">
        <v>0</v>
      </c>
      <c r="I247" s="36">
        <v>4896.31</v>
      </c>
      <c r="J247" s="36">
        <v>4896.31</v>
      </c>
      <c r="K247" s="17">
        <v>0</v>
      </c>
      <c r="L247" s="26">
        <f t="shared" si="25"/>
        <v>48.963100000000004</v>
      </c>
    </row>
    <row r="248" spans="1:12" s="4" customFormat="1" ht="30" customHeight="1">
      <c r="A248" s="24"/>
      <c r="B248" s="24"/>
      <c r="C248" s="24">
        <v>4440</v>
      </c>
      <c r="D248" s="40" t="s">
        <v>33</v>
      </c>
      <c r="E248" s="40"/>
      <c r="F248" s="36">
        <v>340</v>
      </c>
      <c r="G248" s="36">
        <v>340</v>
      </c>
      <c r="H248" s="17">
        <v>0</v>
      </c>
      <c r="I248" s="36">
        <v>339.47</v>
      </c>
      <c r="J248" s="36">
        <v>339.47</v>
      </c>
      <c r="K248" s="17">
        <v>0</v>
      </c>
      <c r="L248" s="26">
        <f t="shared" si="25"/>
        <v>99.84411764705882</v>
      </c>
    </row>
    <row r="249" spans="1:12" s="2" customFormat="1" ht="65.25" customHeight="1">
      <c r="A249" s="11"/>
      <c r="B249" s="11">
        <v>85212</v>
      </c>
      <c r="C249" s="11"/>
      <c r="D249" s="49" t="s">
        <v>64</v>
      </c>
      <c r="E249" s="50"/>
      <c r="F249" s="12">
        <f aca="true" t="shared" si="31" ref="F249:K249">SUM(F250:F259)</f>
        <v>1736186</v>
      </c>
      <c r="G249" s="12">
        <f t="shared" si="31"/>
        <v>1736186</v>
      </c>
      <c r="H249" s="12">
        <f t="shared" si="31"/>
        <v>0</v>
      </c>
      <c r="I249" s="12">
        <f t="shared" si="31"/>
        <v>1733925.1900000002</v>
      </c>
      <c r="J249" s="12">
        <f t="shared" si="31"/>
        <v>1733925.1900000002</v>
      </c>
      <c r="K249" s="12">
        <f t="shared" si="31"/>
        <v>0</v>
      </c>
      <c r="L249" s="12">
        <f t="shared" si="25"/>
        <v>99.86978296104219</v>
      </c>
    </row>
    <row r="250" spans="1:12" s="4" customFormat="1" ht="81" customHeight="1">
      <c r="A250" s="24"/>
      <c r="B250" s="24"/>
      <c r="C250" s="24">
        <v>2910</v>
      </c>
      <c r="D250" s="47" t="s">
        <v>128</v>
      </c>
      <c r="E250" s="48"/>
      <c r="F250" s="37">
        <v>6100</v>
      </c>
      <c r="G250" s="37">
        <v>6100</v>
      </c>
      <c r="H250" s="17">
        <v>0</v>
      </c>
      <c r="I250" s="37">
        <v>6093.82</v>
      </c>
      <c r="J250" s="37">
        <v>6093.82</v>
      </c>
      <c r="K250" s="17">
        <v>0</v>
      </c>
      <c r="L250" s="19">
        <f t="shared" si="25"/>
        <v>99.89868852459016</v>
      </c>
    </row>
    <row r="251" spans="1:12" ht="15" customHeight="1">
      <c r="A251" s="16"/>
      <c r="B251" s="16"/>
      <c r="C251" s="16">
        <v>3110</v>
      </c>
      <c r="D251" s="43" t="s">
        <v>65</v>
      </c>
      <c r="E251" s="44"/>
      <c r="F251" s="37">
        <v>1595596</v>
      </c>
      <c r="G251" s="37">
        <v>1595596</v>
      </c>
      <c r="H251" s="17">
        <v>0</v>
      </c>
      <c r="I251" s="37">
        <v>1595595.74</v>
      </c>
      <c r="J251" s="37">
        <v>1595595.74</v>
      </c>
      <c r="K251" s="17">
        <v>0</v>
      </c>
      <c r="L251" s="19">
        <f t="shared" si="25"/>
        <v>99.99998370514842</v>
      </c>
    </row>
    <row r="252" spans="1:12" ht="15" customHeight="1">
      <c r="A252" s="16"/>
      <c r="B252" s="16"/>
      <c r="C252" s="16">
        <v>4010</v>
      </c>
      <c r="D252" s="43" t="s">
        <v>20</v>
      </c>
      <c r="E252" s="44"/>
      <c r="F252" s="37">
        <v>45612</v>
      </c>
      <c r="G252" s="37">
        <v>45612</v>
      </c>
      <c r="H252" s="17">
        <v>0</v>
      </c>
      <c r="I252" s="37">
        <v>44768.21</v>
      </c>
      <c r="J252" s="37">
        <v>44768.21</v>
      </c>
      <c r="K252" s="17">
        <v>0</v>
      </c>
      <c r="L252" s="19">
        <f t="shared" si="25"/>
        <v>98.15007015697623</v>
      </c>
    </row>
    <row r="253" spans="1:12" ht="15" customHeight="1">
      <c r="A253" s="16"/>
      <c r="B253" s="16"/>
      <c r="C253" s="16">
        <v>4040</v>
      </c>
      <c r="D253" s="40" t="s">
        <v>21</v>
      </c>
      <c r="E253" s="40"/>
      <c r="F253" s="37">
        <v>3551</v>
      </c>
      <c r="G253" s="37">
        <v>3551</v>
      </c>
      <c r="H253" s="17">
        <v>0</v>
      </c>
      <c r="I253" s="37">
        <v>3551</v>
      </c>
      <c r="J253" s="37">
        <v>3551</v>
      </c>
      <c r="K253" s="17">
        <v>0</v>
      </c>
      <c r="L253" s="19">
        <f t="shared" si="25"/>
        <v>100</v>
      </c>
    </row>
    <row r="254" spans="1:12" ht="15" customHeight="1">
      <c r="A254" s="16"/>
      <c r="B254" s="16"/>
      <c r="C254" s="16">
        <v>4110</v>
      </c>
      <c r="D254" s="40" t="s">
        <v>22</v>
      </c>
      <c r="E254" s="40"/>
      <c r="F254" s="37">
        <v>77333</v>
      </c>
      <c r="G254" s="37">
        <v>77333</v>
      </c>
      <c r="H254" s="17">
        <v>0</v>
      </c>
      <c r="I254" s="37">
        <v>76272</v>
      </c>
      <c r="J254" s="37">
        <v>76272</v>
      </c>
      <c r="K254" s="17">
        <v>0</v>
      </c>
      <c r="L254" s="19">
        <f t="shared" si="25"/>
        <v>98.62801132763504</v>
      </c>
    </row>
    <row r="255" spans="1:12" ht="15" customHeight="1">
      <c r="A255" s="16"/>
      <c r="B255" s="16"/>
      <c r="C255" s="16">
        <v>4120</v>
      </c>
      <c r="D255" s="40" t="s">
        <v>23</v>
      </c>
      <c r="E255" s="40"/>
      <c r="F255" s="37">
        <v>1424</v>
      </c>
      <c r="G255" s="37">
        <v>1424</v>
      </c>
      <c r="H255" s="17">
        <v>0</v>
      </c>
      <c r="I255" s="37">
        <v>1223.58</v>
      </c>
      <c r="J255" s="37">
        <v>1223.58</v>
      </c>
      <c r="K255" s="17">
        <v>0</v>
      </c>
      <c r="L255" s="19">
        <f t="shared" si="25"/>
        <v>85.9255617977528</v>
      </c>
    </row>
    <row r="256" spans="1:12" ht="15" customHeight="1">
      <c r="A256" s="16"/>
      <c r="B256" s="16"/>
      <c r="C256" s="16">
        <v>4210</v>
      </c>
      <c r="D256" s="40" t="s">
        <v>8</v>
      </c>
      <c r="E256" s="40"/>
      <c r="F256" s="37">
        <v>1000</v>
      </c>
      <c r="G256" s="37">
        <v>1000</v>
      </c>
      <c r="H256" s="17">
        <v>0</v>
      </c>
      <c r="I256" s="37">
        <v>1000</v>
      </c>
      <c r="J256" s="37">
        <v>1000</v>
      </c>
      <c r="K256" s="17">
        <v>0</v>
      </c>
      <c r="L256" s="19">
        <f t="shared" si="25"/>
        <v>100</v>
      </c>
    </row>
    <row r="257" spans="1:12" ht="15" customHeight="1">
      <c r="A257" s="16"/>
      <c r="B257" s="16"/>
      <c r="C257" s="16">
        <v>4300</v>
      </c>
      <c r="D257" s="40" t="s">
        <v>9</v>
      </c>
      <c r="E257" s="40"/>
      <c r="F257" s="37">
        <v>1815</v>
      </c>
      <c r="G257" s="37">
        <v>1815</v>
      </c>
      <c r="H257" s="17">
        <v>0</v>
      </c>
      <c r="I257" s="37">
        <v>1815</v>
      </c>
      <c r="J257" s="37">
        <v>1815</v>
      </c>
      <c r="K257" s="17">
        <v>0</v>
      </c>
      <c r="L257" s="19">
        <f t="shared" si="25"/>
        <v>100</v>
      </c>
    </row>
    <row r="258" spans="1:12" ht="15" customHeight="1">
      <c r="A258" s="16"/>
      <c r="B258" s="16"/>
      <c r="C258" s="16">
        <v>4440</v>
      </c>
      <c r="D258" s="40" t="s">
        <v>33</v>
      </c>
      <c r="E258" s="40"/>
      <c r="F258" s="37">
        <v>2187</v>
      </c>
      <c r="G258" s="37">
        <v>2187</v>
      </c>
      <c r="H258" s="17"/>
      <c r="I258" s="37">
        <v>2187</v>
      </c>
      <c r="J258" s="37">
        <v>2187</v>
      </c>
      <c r="K258" s="17">
        <v>0</v>
      </c>
      <c r="L258" s="19">
        <f t="shared" si="25"/>
        <v>100</v>
      </c>
    </row>
    <row r="259" spans="1:12" ht="21" customHeight="1">
      <c r="A259" s="16"/>
      <c r="B259" s="16"/>
      <c r="C259" s="16">
        <v>4580</v>
      </c>
      <c r="D259" s="40" t="s">
        <v>13</v>
      </c>
      <c r="E259" s="40"/>
      <c r="F259" s="37">
        <v>1568</v>
      </c>
      <c r="G259" s="37">
        <v>1568</v>
      </c>
      <c r="H259" s="17">
        <v>0</v>
      </c>
      <c r="I259" s="37">
        <v>1418.84</v>
      </c>
      <c r="J259" s="37">
        <v>1418.84</v>
      </c>
      <c r="K259" s="17">
        <v>0</v>
      </c>
      <c r="L259" s="19">
        <f t="shared" si="25"/>
        <v>90.48724489795917</v>
      </c>
    </row>
    <row r="260" spans="1:12" s="2" customFormat="1" ht="97.5" customHeight="1">
      <c r="A260" s="11"/>
      <c r="B260" s="11">
        <v>85213</v>
      </c>
      <c r="C260" s="11"/>
      <c r="D260" s="52" t="s">
        <v>66</v>
      </c>
      <c r="E260" s="52"/>
      <c r="F260" s="12">
        <f aca="true" t="shared" si="32" ref="F260:K260">SUM(F261)</f>
        <v>29060</v>
      </c>
      <c r="G260" s="12">
        <f t="shared" si="32"/>
        <v>29060</v>
      </c>
      <c r="H260" s="12">
        <f t="shared" si="32"/>
        <v>0</v>
      </c>
      <c r="I260" s="12">
        <f t="shared" si="32"/>
        <v>25544.22</v>
      </c>
      <c r="J260" s="12">
        <f t="shared" si="32"/>
        <v>25544.22</v>
      </c>
      <c r="K260" s="12">
        <f t="shared" si="32"/>
        <v>0</v>
      </c>
      <c r="L260" s="12">
        <f t="shared" si="25"/>
        <v>87.90165175498969</v>
      </c>
    </row>
    <row r="261" spans="1:12" ht="15" customHeight="1">
      <c r="A261" s="16"/>
      <c r="B261" s="16"/>
      <c r="C261" s="16">
        <v>4130</v>
      </c>
      <c r="D261" s="40" t="s">
        <v>67</v>
      </c>
      <c r="E261" s="40"/>
      <c r="F261" s="17">
        <v>29060</v>
      </c>
      <c r="G261" s="17">
        <v>29060</v>
      </c>
      <c r="H261" s="17">
        <v>0</v>
      </c>
      <c r="I261" s="17">
        <v>25544.22</v>
      </c>
      <c r="J261" s="17">
        <v>25544.22</v>
      </c>
      <c r="K261" s="18"/>
      <c r="L261" s="19">
        <f t="shared" si="25"/>
        <v>87.90165175498969</v>
      </c>
    </row>
    <row r="262" spans="1:12" s="2" customFormat="1" ht="33.75" customHeight="1">
      <c r="A262" s="11"/>
      <c r="B262" s="11">
        <v>85214</v>
      </c>
      <c r="C262" s="11"/>
      <c r="D262" s="52" t="s">
        <v>68</v>
      </c>
      <c r="E262" s="52"/>
      <c r="F262" s="12">
        <f aca="true" t="shared" si="33" ref="F262:K262">SUM(F263:F264)</f>
        <v>122771</v>
      </c>
      <c r="G262" s="12">
        <f t="shared" si="33"/>
        <v>122771</v>
      </c>
      <c r="H262" s="12">
        <f t="shared" si="33"/>
        <v>0</v>
      </c>
      <c r="I262" s="12">
        <f t="shared" si="33"/>
        <v>122536.97</v>
      </c>
      <c r="J262" s="12">
        <f t="shared" si="33"/>
        <v>122536.97</v>
      </c>
      <c r="K262" s="20">
        <f t="shared" si="33"/>
        <v>0</v>
      </c>
      <c r="L262" s="12">
        <f t="shared" si="25"/>
        <v>99.80937680722647</v>
      </c>
    </row>
    <row r="263" spans="1:12" ht="15" customHeight="1">
      <c r="A263" s="16"/>
      <c r="B263" s="16"/>
      <c r="C263" s="16">
        <v>3110</v>
      </c>
      <c r="D263" s="40" t="s">
        <v>65</v>
      </c>
      <c r="E263" s="40"/>
      <c r="F263" s="17">
        <v>120471</v>
      </c>
      <c r="G263" s="17">
        <v>120471</v>
      </c>
      <c r="H263" s="17">
        <v>0</v>
      </c>
      <c r="I263" s="17">
        <v>120470.57</v>
      </c>
      <c r="J263" s="17">
        <v>120470.57</v>
      </c>
      <c r="K263" s="17">
        <v>0</v>
      </c>
      <c r="L263" s="19">
        <f t="shared" si="25"/>
        <v>99.99964306762624</v>
      </c>
    </row>
    <row r="264" spans="1:12" ht="15" customHeight="1">
      <c r="A264" s="16"/>
      <c r="B264" s="16"/>
      <c r="C264" s="16">
        <v>4110</v>
      </c>
      <c r="D264" s="40" t="s">
        <v>22</v>
      </c>
      <c r="E264" s="40"/>
      <c r="F264" s="17">
        <v>2300</v>
      </c>
      <c r="G264" s="17">
        <v>2300</v>
      </c>
      <c r="H264" s="17">
        <v>0</v>
      </c>
      <c r="I264" s="17">
        <v>2066.4</v>
      </c>
      <c r="J264" s="17">
        <v>2066.4</v>
      </c>
      <c r="K264" s="17">
        <v>0</v>
      </c>
      <c r="L264" s="19">
        <f t="shared" si="25"/>
        <v>89.84347826086957</v>
      </c>
    </row>
    <row r="265" spans="1:12" s="2" customFormat="1" ht="15" customHeight="1">
      <c r="A265" s="11"/>
      <c r="B265" s="11">
        <v>85215</v>
      </c>
      <c r="C265" s="11"/>
      <c r="D265" s="52" t="s">
        <v>69</v>
      </c>
      <c r="E265" s="52"/>
      <c r="F265" s="12">
        <f aca="true" t="shared" si="34" ref="F265:K265">SUM(F266:F267)</f>
        <v>7563</v>
      </c>
      <c r="G265" s="12">
        <f t="shared" si="34"/>
        <v>7563</v>
      </c>
      <c r="H265" s="12">
        <f t="shared" si="34"/>
        <v>0</v>
      </c>
      <c r="I265" s="12">
        <f t="shared" si="34"/>
        <v>7146.25</v>
      </c>
      <c r="J265" s="12">
        <f t="shared" si="34"/>
        <v>7146.25</v>
      </c>
      <c r="K265" s="12">
        <f t="shared" si="34"/>
        <v>0</v>
      </c>
      <c r="L265" s="12">
        <f t="shared" si="25"/>
        <v>94.4896205209573</v>
      </c>
    </row>
    <row r="266" spans="1:12" ht="15" customHeight="1">
      <c r="A266" s="16"/>
      <c r="B266" s="16"/>
      <c r="C266" s="16">
        <v>3110</v>
      </c>
      <c r="D266" s="40" t="s">
        <v>65</v>
      </c>
      <c r="E266" s="40"/>
      <c r="F266" s="17">
        <v>7551.95</v>
      </c>
      <c r="G266" s="17">
        <v>7551.95</v>
      </c>
      <c r="H266" s="17">
        <v>0</v>
      </c>
      <c r="I266" s="17">
        <v>7135.21</v>
      </c>
      <c r="J266" s="17">
        <v>7135.21</v>
      </c>
      <c r="K266" s="17">
        <v>0</v>
      </c>
      <c r="L266" s="19">
        <f t="shared" si="25"/>
        <v>94.48169015949523</v>
      </c>
    </row>
    <row r="267" spans="1:12" ht="15" customHeight="1">
      <c r="A267" s="16"/>
      <c r="B267" s="16"/>
      <c r="C267" s="16">
        <v>4210</v>
      </c>
      <c r="D267" s="40" t="s">
        <v>8</v>
      </c>
      <c r="E267" s="40"/>
      <c r="F267" s="17">
        <v>11.05</v>
      </c>
      <c r="G267" s="17">
        <v>11.05</v>
      </c>
      <c r="H267" s="17">
        <v>0</v>
      </c>
      <c r="I267" s="17">
        <v>11.04</v>
      </c>
      <c r="J267" s="17">
        <v>11.04</v>
      </c>
      <c r="K267" s="17">
        <v>0</v>
      </c>
      <c r="L267" s="19">
        <f t="shared" si="25"/>
        <v>99.90950226244343</v>
      </c>
    </row>
    <row r="268" spans="1:12" s="2" customFormat="1" ht="15" customHeight="1">
      <c r="A268" s="11"/>
      <c r="B268" s="11">
        <v>85216</v>
      </c>
      <c r="C268" s="11"/>
      <c r="D268" s="52" t="s">
        <v>70</v>
      </c>
      <c r="E268" s="52"/>
      <c r="F268" s="12">
        <f>SUM(F269:F269)</f>
        <v>217216</v>
      </c>
      <c r="G268" s="12">
        <f>SUM(G269:G269)</f>
        <v>217216</v>
      </c>
      <c r="H268" s="12">
        <f>SUM(H269:H269)</f>
        <v>0</v>
      </c>
      <c r="I268" s="12">
        <f>SUM(I269:I269)</f>
        <v>190157.77</v>
      </c>
      <c r="J268" s="12">
        <f>SUM(J269:J269)</f>
        <v>190157.77</v>
      </c>
      <c r="K268" s="20">
        <f>SUM(K269)</f>
        <v>0</v>
      </c>
      <c r="L268" s="12">
        <f t="shared" si="25"/>
        <v>87.54316901149086</v>
      </c>
    </row>
    <row r="269" spans="1:12" ht="15" customHeight="1">
      <c r="A269" s="16"/>
      <c r="B269" s="16"/>
      <c r="C269" s="16">
        <v>3110</v>
      </c>
      <c r="D269" s="40" t="s">
        <v>65</v>
      </c>
      <c r="E269" s="40"/>
      <c r="F269" s="17">
        <v>217216</v>
      </c>
      <c r="G269" s="17">
        <v>217216</v>
      </c>
      <c r="H269" s="17">
        <v>0</v>
      </c>
      <c r="I269" s="17">
        <v>190157.77</v>
      </c>
      <c r="J269" s="17">
        <v>190157.77</v>
      </c>
      <c r="K269" s="17">
        <v>0</v>
      </c>
      <c r="L269" s="19">
        <f t="shared" si="25"/>
        <v>87.54316901149086</v>
      </c>
    </row>
    <row r="270" spans="1:12" s="2" customFormat="1" ht="15" customHeight="1">
      <c r="A270" s="11"/>
      <c r="B270" s="11">
        <v>85219</v>
      </c>
      <c r="C270" s="11"/>
      <c r="D270" s="52" t="s">
        <v>71</v>
      </c>
      <c r="E270" s="52"/>
      <c r="F270" s="12">
        <f aca="true" t="shared" si="35" ref="F270:K270">SUM(F271:F284)</f>
        <v>342203</v>
      </c>
      <c r="G270" s="12">
        <f t="shared" si="35"/>
        <v>342203</v>
      </c>
      <c r="H270" s="12">
        <f t="shared" si="35"/>
        <v>0</v>
      </c>
      <c r="I270" s="12">
        <f t="shared" si="35"/>
        <v>283810.19</v>
      </c>
      <c r="J270" s="12">
        <f t="shared" si="35"/>
        <v>283810.19</v>
      </c>
      <c r="K270" s="20">
        <f t="shared" si="35"/>
        <v>0</v>
      </c>
      <c r="L270" s="12">
        <f t="shared" si="25"/>
        <v>82.9362074558084</v>
      </c>
    </row>
    <row r="271" spans="1:12" ht="15" customHeight="1">
      <c r="A271" s="16"/>
      <c r="B271" s="16"/>
      <c r="C271" s="16">
        <v>4010</v>
      </c>
      <c r="D271" s="40" t="s">
        <v>20</v>
      </c>
      <c r="E271" s="40"/>
      <c r="F271" s="36">
        <v>222674</v>
      </c>
      <c r="G271" s="36">
        <v>222674</v>
      </c>
      <c r="H271" s="17">
        <v>0</v>
      </c>
      <c r="I271" s="36">
        <v>196075.8</v>
      </c>
      <c r="J271" s="36">
        <v>196075.8</v>
      </c>
      <c r="K271" s="17">
        <v>0</v>
      </c>
      <c r="L271" s="19">
        <f aca="true" t="shared" si="36" ref="L271:L348">I271/F271*100</f>
        <v>88.05509399391038</v>
      </c>
    </row>
    <row r="272" spans="1:12" ht="15" customHeight="1">
      <c r="A272" s="16"/>
      <c r="B272" s="16"/>
      <c r="C272" s="16">
        <v>4040</v>
      </c>
      <c r="D272" s="40" t="s">
        <v>21</v>
      </c>
      <c r="E272" s="40"/>
      <c r="F272" s="36">
        <v>16000</v>
      </c>
      <c r="G272" s="36">
        <v>16000</v>
      </c>
      <c r="H272" s="17">
        <v>0</v>
      </c>
      <c r="I272" s="36">
        <v>15892</v>
      </c>
      <c r="J272" s="36">
        <v>15892</v>
      </c>
      <c r="K272" s="17">
        <v>0</v>
      </c>
      <c r="L272" s="19">
        <f t="shared" si="36"/>
        <v>99.325</v>
      </c>
    </row>
    <row r="273" spans="1:12" ht="15" customHeight="1">
      <c r="A273" s="16"/>
      <c r="B273" s="16"/>
      <c r="C273" s="16">
        <v>4110</v>
      </c>
      <c r="D273" s="40" t="s">
        <v>22</v>
      </c>
      <c r="E273" s="40"/>
      <c r="F273" s="36">
        <v>46117</v>
      </c>
      <c r="G273" s="36">
        <v>46117</v>
      </c>
      <c r="H273" s="17">
        <v>0</v>
      </c>
      <c r="I273" s="36">
        <v>31740.76</v>
      </c>
      <c r="J273" s="36">
        <v>31740.76</v>
      </c>
      <c r="K273" s="17">
        <v>0</v>
      </c>
      <c r="L273" s="19">
        <f t="shared" si="36"/>
        <v>68.82659323026216</v>
      </c>
    </row>
    <row r="274" spans="1:12" ht="15" customHeight="1">
      <c r="A274" s="16"/>
      <c r="B274" s="16"/>
      <c r="C274" s="16">
        <v>4120</v>
      </c>
      <c r="D274" s="40" t="s">
        <v>23</v>
      </c>
      <c r="E274" s="40"/>
      <c r="F274" s="36">
        <v>6212</v>
      </c>
      <c r="G274" s="36">
        <v>6212</v>
      </c>
      <c r="H274" s="17">
        <v>0</v>
      </c>
      <c r="I274" s="36">
        <v>4133.92</v>
      </c>
      <c r="J274" s="36">
        <v>4133.92</v>
      </c>
      <c r="K274" s="17">
        <v>0</v>
      </c>
      <c r="L274" s="19">
        <f t="shared" si="36"/>
        <v>66.54732775273663</v>
      </c>
    </row>
    <row r="275" spans="1:12" ht="15" customHeight="1">
      <c r="A275" s="16"/>
      <c r="B275" s="16"/>
      <c r="C275" s="16">
        <v>4210</v>
      </c>
      <c r="D275" s="40" t="s">
        <v>8</v>
      </c>
      <c r="E275" s="40"/>
      <c r="F275" s="36">
        <v>9800</v>
      </c>
      <c r="G275" s="36">
        <v>9800</v>
      </c>
      <c r="H275" s="17">
        <v>0</v>
      </c>
      <c r="I275" s="36">
        <v>9800</v>
      </c>
      <c r="J275" s="36">
        <v>9800</v>
      </c>
      <c r="K275" s="17">
        <v>0</v>
      </c>
      <c r="L275" s="19">
        <f t="shared" si="36"/>
        <v>100</v>
      </c>
    </row>
    <row r="276" spans="1:12" ht="15" customHeight="1">
      <c r="A276" s="16"/>
      <c r="B276" s="16"/>
      <c r="C276" s="16">
        <v>4260</v>
      </c>
      <c r="D276" s="40" t="s">
        <v>17</v>
      </c>
      <c r="E276" s="40"/>
      <c r="F276" s="36">
        <v>2200</v>
      </c>
      <c r="G276" s="36">
        <v>2200</v>
      </c>
      <c r="H276" s="17">
        <v>0</v>
      </c>
      <c r="I276" s="36">
        <v>1577.43</v>
      </c>
      <c r="J276" s="36">
        <v>1577.43</v>
      </c>
      <c r="K276" s="17">
        <v>0</v>
      </c>
      <c r="L276" s="19">
        <f t="shared" si="36"/>
        <v>71.70136363636364</v>
      </c>
    </row>
    <row r="277" spans="1:12" ht="15" customHeight="1">
      <c r="A277" s="16"/>
      <c r="B277" s="16"/>
      <c r="C277" s="16">
        <v>4270</v>
      </c>
      <c r="D277" s="40" t="s">
        <v>29</v>
      </c>
      <c r="E277" s="40"/>
      <c r="F277" s="36">
        <v>2500</v>
      </c>
      <c r="G277" s="36">
        <v>2500</v>
      </c>
      <c r="H277" s="17">
        <v>0</v>
      </c>
      <c r="I277" s="36">
        <v>0</v>
      </c>
      <c r="J277" s="36">
        <v>0</v>
      </c>
      <c r="K277" s="17">
        <v>0</v>
      </c>
      <c r="L277" s="19">
        <f t="shared" si="36"/>
        <v>0</v>
      </c>
    </row>
    <row r="278" spans="1:12" ht="15" customHeight="1">
      <c r="A278" s="16"/>
      <c r="B278" s="16"/>
      <c r="C278" s="16">
        <v>4300</v>
      </c>
      <c r="D278" s="40" t="s">
        <v>9</v>
      </c>
      <c r="E278" s="40"/>
      <c r="F278" s="36">
        <v>15000</v>
      </c>
      <c r="G278" s="36">
        <v>15000</v>
      </c>
      <c r="H278" s="17">
        <v>0</v>
      </c>
      <c r="I278" s="36">
        <v>13866.4</v>
      </c>
      <c r="J278" s="36">
        <v>13866.4</v>
      </c>
      <c r="K278" s="17">
        <v>0</v>
      </c>
      <c r="L278" s="19">
        <f t="shared" si="36"/>
        <v>92.44266666666667</v>
      </c>
    </row>
    <row r="279" spans="1:12" ht="15" customHeight="1">
      <c r="A279" s="16"/>
      <c r="B279" s="16"/>
      <c r="C279" s="16">
        <v>4350</v>
      </c>
      <c r="D279" s="43" t="s">
        <v>31</v>
      </c>
      <c r="E279" s="44"/>
      <c r="F279" s="36">
        <v>2200</v>
      </c>
      <c r="G279" s="36">
        <v>2200</v>
      </c>
      <c r="H279" s="17">
        <v>0</v>
      </c>
      <c r="I279" s="36">
        <v>619.06</v>
      </c>
      <c r="J279" s="36">
        <v>619.06</v>
      </c>
      <c r="K279" s="17">
        <v>0</v>
      </c>
      <c r="L279" s="19">
        <f t="shared" si="36"/>
        <v>28.139090909090907</v>
      </c>
    </row>
    <row r="280" spans="1:12" ht="52.5" customHeight="1">
      <c r="A280" s="16"/>
      <c r="B280" s="16"/>
      <c r="C280" s="16">
        <v>4370</v>
      </c>
      <c r="D280" s="40" t="s">
        <v>32</v>
      </c>
      <c r="E280" s="40"/>
      <c r="F280" s="36">
        <v>3500</v>
      </c>
      <c r="G280" s="36">
        <v>3500</v>
      </c>
      <c r="H280" s="17">
        <v>0</v>
      </c>
      <c r="I280" s="36">
        <v>1052.15</v>
      </c>
      <c r="J280" s="36">
        <v>1052.15</v>
      </c>
      <c r="K280" s="17">
        <v>0</v>
      </c>
      <c r="L280" s="19">
        <f t="shared" si="36"/>
        <v>30.06142857142857</v>
      </c>
    </row>
    <row r="281" spans="1:12" ht="15" customHeight="1">
      <c r="A281" s="16"/>
      <c r="B281" s="16"/>
      <c r="C281" s="16">
        <v>4410</v>
      </c>
      <c r="D281" s="40" t="s">
        <v>26</v>
      </c>
      <c r="E281" s="40"/>
      <c r="F281" s="36">
        <v>4000</v>
      </c>
      <c r="G281" s="36">
        <v>4000</v>
      </c>
      <c r="H281" s="17">
        <v>0</v>
      </c>
      <c r="I281" s="36">
        <v>1402.73</v>
      </c>
      <c r="J281" s="36">
        <v>1402.73</v>
      </c>
      <c r="K281" s="17">
        <v>0</v>
      </c>
      <c r="L281" s="19">
        <f t="shared" si="36"/>
        <v>35.06825</v>
      </c>
    </row>
    <row r="282" spans="1:12" ht="15" customHeight="1">
      <c r="A282" s="16"/>
      <c r="B282" s="16"/>
      <c r="C282" s="16">
        <v>4430</v>
      </c>
      <c r="D282" s="40" t="s">
        <v>10</v>
      </c>
      <c r="E282" s="40"/>
      <c r="F282" s="36">
        <v>2000</v>
      </c>
      <c r="G282" s="36">
        <v>2000</v>
      </c>
      <c r="H282" s="17">
        <v>0</v>
      </c>
      <c r="I282" s="36">
        <v>52.41</v>
      </c>
      <c r="J282" s="36">
        <v>52.41</v>
      </c>
      <c r="K282" s="17">
        <v>0</v>
      </c>
      <c r="L282" s="19">
        <f t="shared" si="36"/>
        <v>2.6205</v>
      </c>
    </row>
    <row r="283" spans="1:12" ht="36" customHeight="1">
      <c r="A283" s="16"/>
      <c r="B283" s="16"/>
      <c r="C283" s="16">
        <v>4440</v>
      </c>
      <c r="D283" s="40" t="s">
        <v>33</v>
      </c>
      <c r="E283" s="40"/>
      <c r="F283" s="36">
        <v>6000</v>
      </c>
      <c r="G283" s="36">
        <v>6000</v>
      </c>
      <c r="H283" s="17">
        <v>0</v>
      </c>
      <c r="I283" s="36">
        <v>4076.76</v>
      </c>
      <c r="J283" s="36">
        <v>4076.76</v>
      </c>
      <c r="K283" s="17">
        <v>0</v>
      </c>
      <c r="L283" s="19">
        <f t="shared" si="36"/>
        <v>67.94600000000001</v>
      </c>
    </row>
    <row r="284" spans="1:12" ht="32.25" customHeight="1">
      <c r="A284" s="16"/>
      <c r="B284" s="16"/>
      <c r="C284" s="16">
        <v>4700</v>
      </c>
      <c r="D284" s="40" t="s">
        <v>34</v>
      </c>
      <c r="E284" s="40"/>
      <c r="F284" s="36">
        <v>4000</v>
      </c>
      <c r="G284" s="36">
        <v>4000</v>
      </c>
      <c r="H284" s="17">
        <v>0</v>
      </c>
      <c r="I284" s="36">
        <v>3520.77</v>
      </c>
      <c r="J284" s="36">
        <v>3520.77</v>
      </c>
      <c r="K284" s="17">
        <v>0</v>
      </c>
      <c r="L284" s="19">
        <f t="shared" si="36"/>
        <v>88.01925</v>
      </c>
    </row>
    <row r="285" spans="1:12" s="2" customFormat="1" ht="35.25" customHeight="1">
      <c r="A285" s="11"/>
      <c r="B285" s="11">
        <v>85228</v>
      </c>
      <c r="C285" s="11"/>
      <c r="D285" s="52" t="s">
        <v>72</v>
      </c>
      <c r="E285" s="52"/>
      <c r="F285" s="12">
        <f aca="true" t="shared" si="37" ref="F285:K285">SUM(F286:F293)</f>
        <v>61540</v>
      </c>
      <c r="G285" s="12">
        <f t="shared" si="37"/>
        <v>61540</v>
      </c>
      <c r="H285" s="12">
        <f t="shared" si="37"/>
        <v>0</v>
      </c>
      <c r="I285" s="12">
        <f t="shared" si="37"/>
        <v>54462.420000000006</v>
      </c>
      <c r="J285" s="12">
        <f t="shared" si="37"/>
        <v>54462.420000000006</v>
      </c>
      <c r="K285" s="20">
        <f t="shared" si="37"/>
        <v>0</v>
      </c>
      <c r="L285" s="12">
        <f t="shared" si="36"/>
        <v>88.49922001949952</v>
      </c>
    </row>
    <row r="286" spans="1:12" ht="15" customHeight="1">
      <c r="A286" s="16"/>
      <c r="B286" s="16"/>
      <c r="C286" s="16">
        <v>4010</v>
      </c>
      <c r="D286" s="40" t="s">
        <v>20</v>
      </c>
      <c r="E286" s="40"/>
      <c r="F286" s="37">
        <v>32500</v>
      </c>
      <c r="G286" s="37">
        <v>32500</v>
      </c>
      <c r="H286" s="17">
        <v>0</v>
      </c>
      <c r="I286" s="37">
        <v>30810.91</v>
      </c>
      <c r="J286" s="37">
        <v>30810.91</v>
      </c>
      <c r="K286" s="17">
        <v>0</v>
      </c>
      <c r="L286" s="19">
        <f t="shared" si="36"/>
        <v>94.8028</v>
      </c>
    </row>
    <row r="287" spans="1:12" ht="15" customHeight="1">
      <c r="A287" s="16"/>
      <c r="B287" s="16"/>
      <c r="C287" s="16">
        <v>4040</v>
      </c>
      <c r="D287" s="40" t="s">
        <v>21</v>
      </c>
      <c r="E287" s="40"/>
      <c r="F287" s="37">
        <v>3000</v>
      </c>
      <c r="G287" s="37">
        <v>3000</v>
      </c>
      <c r="H287" s="17">
        <v>0</v>
      </c>
      <c r="I287" s="37">
        <v>1690</v>
      </c>
      <c r="J287" s="37">
        <v>1690</v>
      </c>
      <c r="K287" s="17">
        <v>0</v>
      </c>
      <c r="L287" s="19">
        <f t="shared" si="36"/>
        <v>56.333333333333336</v>
      </c>
    </row>
    <row r="288" spans="1:12" ht="15" customHeight="1">
      <c r="A288" s="16"/>
      <c r="B288" s="16"/>
      <c r="C288" s="16">
        <v>4110</v>
      </c>
      <c r="D288" s="40" t="s">
        <v>22</v>
      </c>
      <c r="E288" s="40"/>
      <c r="F288" s="37">
        <v>6821</v>
      </c>
      <c r="G288" s="37">
        <v>6821</v>
      </c>
      <c r="H288" s="17">
        <v>0</v>
      </c>
      <c r="I288" s="37">
        <v>6316.88</v>
      </c>
      <c r="J288" s="37">
        <v>6316.88</v>
      </c>
      <c r="K288" s="17">
        <v>0</v>
      </c>
      <c r="L288" s="19">
        <f t="shared" si="36"/>
        <v>92.60929482480574</v>
      </c>
    </row>
    <row r="289" spans="1:12" ht="15" customHeight="1">
      <c r="A289" s="16"/>
      <c r="B289" s="16"/>
      <c r="C289" s="16">
        <v>4120</v>
      </c>
      <c r="D289" s="40" t="s">
        <v>23</v>
      </c>
      <c r="E289" s="40"/>
      <c r="F289" s="37">
        <v>919</v>
      </c>
      <c r="G289" s="37">
        <v>919</v>
      </c>
      <c r="H289" s="17">
        <v>0</v>
      </c>
      <c r="I289" s="37">
        <v>94.25</v>
      </c>
      <c r="J289" s="37">
        <v>94.25</v>
      </c>
      <c r="K289" s="17">
        <v>0</v>
      </c>
      <c r="L289" s="19">
        <f t="shared" si="36"/>
        <v>10.255712731229599</v>
      </c>
    </row>
    <row r="290" spans="1:12" ht="15" customHeight="1">
      <c r="A290" s="16"/>
      <c r="B290" s="16"/>
      <c r="C290" s="16">
        <v>4170</v>
      </c>
      <c r="D290" s="40" t="s">
        <v>36</v>
      </c>
      <c r="E290" s="40"/>
      <c r="F290" s="37">
        <v>14840</v>
      </c>
      <c r="G290" s="37">
        <v>14840</v>
      </c>
      <c r="H290" s="17">
        <v>0</v>
      </c>
      <c r="I290" s="37">
        <v>13712</v>
      </c>
      <c r="J290" s="37">
        <v>13712</v>
      </c>
      <c r="K290" s="17">
        <v>0</v>
      </c>
      <c r="L290" s="19">
        <f t="shared" si="36"/>
        <v>92.3989218328841</v>
      </c>
    </row>
    <row r="291" spans="1:12" ht="15" customHeight="1">
      <c r="A291" s="16"/>
      <c r="B291" s="16"/>
      <c r="C291" s="16">
        <v>4210</v>
      </c>
      <c r="D291" s="40" t="s">
        <v>8</v>
      </c>
      <c r="E291" s="40"/>
      <c r="F291" s="37">
        <v>1000</v>
      </c>
      <c r="G291" s="37">
        <v>1000</v>
      </c>
      <c r="H291" s="17">
        <v>0</v>
      </c>
      <c r="I291" s="37">
        <v>295.97</v>
      </c>
      <c r="J291" s="37">
        <v>295.97</v>
      </c>
      <c r="K291" s="17">
        <v>0</v>
      </c>
      <c r="L291" s="19">
        <f t="shared" si="36"/>
        <v>29.597</v>
      </c>
    </row>
    <row r="292" spans="1:12" ht="15" customHeight="1">
      <c r="A292" s="16"/>
      <c r="B292" s="16"/>
      <c r="C292" s="16">
        <v>4300</v>
      </c>
      <c r="D292" s="40" t="s">
        <v>9</v>
      </c>
      <c r="E292" s="40"/>
      <c r="F292" s="37">
        <v>1000</v>
      </c>
      <c r="G292" s="37">
        <v>1000</v>
      </c>
      <c r="H292" s="17">
        <v>0</v>
      </c>
      <c r="I292" s="37">
        <v>175</v>
      </c>
      <c r="J292" s="37">
        <v>175</v>
      </c>
      <c r="K292" s="17">
        <v>0</v>
      </c>
      <c r="L292" s="19">
        <f t="shared" si="36"/>
        <v>17.5</v>
      </c>
    </row>
    <row r="293" spans="1:12" ht="33.75" customHeight="1">
      <c r="A293" s="16"/>
      <c r="B293" s="16"/>
      <c r="C293" s="16">
        <v>4440</v>
      </c>
      <c r="D293" s="40" t="s">
        <v>33</v>
      </c>
      <c r="E293" s="40"/>
      <c r="F293" s="37">
        <v>1460</v>
      </c>
      <c r="G293" s="37">
        <v>1460</v>
      </c>
      <c r="H293" s="17">
        <v>0</v>
      </c>
      <c r="I293" s="37">
        <v>1367.41</v>
      </c>
      <c r="J293" s="37">
        <v>1367.41</v>
      </c>
      <c r="K293" s="17">
        <v>0</v>
      </c>
      <c r="L293" s="19">
        <f t="shared" si="36"/>
        <v>93.6582191780822</v>
      </c>
    </row>
    <row r="294" spans="1:12" s="2" customFormat="1" ht="15" customHeight="1">
      <c r="A294" s="11"/>
      <c r="B294" s="11">
        <v>85295</v>
      </c>
      <c r="C294" s="11"/>
      <c r="D294" s="52" t="s">
        <v>7</v>
      </c>
      <c r="E294" s="52"/>
      <c r="F294" s="12">
        <f aca="true" t="shared" si="38" ref="F294:K294">SUM(F295:F299)</f>
        <v>155994</v>
      </c>
      <c r="G294" s="12">
        <f t="shared" si="38"/>
        <v>155994</v>
      </c>
      <c r="H294" s="12">
        <f t="shared" si="38"/>
        <v>0</v>
      </c>
      <c r="I294" s="12">
        <f t="shared" si="38"/>
        <v>154864.25999999998</v>
      </c>
      <c r="J294" s="12">
        <f t="shared" si="38"/>
        <v>154864.25999999998</v>
      </c>
      <c r="K294" s="20">
        <f t="shared" si="38"/>
        <v>0</v>
      </c>
      <c r="L294" s="12">
        <f t="shared" si="36"/>
        <v>99.27577983768604</v>
      </c>
    </row>
    <row r="295" spans="1:12" s="4" customFormat="1" ht="15" customHeight="1">
      <c r="A295" s="24"/>
      <c r="B295" s="24"/>
      <c r="C295" s="16">
        <v>3110</v>
      </c>
      <c r="D295" s="40" t="s">
        <v>65</v>
      </c>
      <c r="E295" s="40"/>
      <c r="F295" s="37">
        <v>153980</v>
      </c>
      <c r="G295" s="37">
        <v>153980</v>
      </c>
      <c r="H295" s="17">
        <v>0</v>
      </c>
      <c r="I295" s="37">
        <v>152850.5</v>
      </c>
      <c r="J295" s="37">
        <v>152850.5</v>
      </c>
      <c r="K295" s="17">
        <v>0</v>
      </c>
      <c r="L295" s="19">
        <f t="shared" si="36"/>
        <v>99.26646317703597</v>
      </c>
    </row>
    <row r="296" spans="1:12" s="4" customFormat="1" ht="15" customHeight="1">
      <c r="A296" s="24"/>
      <c r="B296" s="24"/>
      <c r="C296" s="16">
        <v>4010</v>
      </c>
      <c r="D296" s="40" t="s">
        <v>20</v>
      </c>
      <c r="E296" s="40"/>
      <c r="F296" s="37">
        <v>237</v>
      </c>
      <c r="G296" s="37">
        <v>237</v>
      </c>
      <c r="H296" s="17">
        <v>0</v>
      </c>
      <c r="I296" s="37">
        <v>236.87</v>
      </c>
      <c r="J296" s="37">
        <v>236.87</v>
      </c>
      <c r="K296" s="17">
        <v>0</v>
      </c>
      <c r="L296" s="19">
        <f t="shared" si="36"/>
        <v>99.94514767932489</v>
      </c>
    </row>
    <row r="297" spans="1:12" s="4" customFormat="1" ht="15" customHeight="1">
      <c r="A297" s="24"/>
      <c r="B297" s="24"/>
      <c r="C297" s="16">
        <v>4110</v>
      </c>
      <c r="D297" s="40" t="s">
        <v>22</v>
      </c>
      <c r="E297" s="40"/>
      <c r="F297" s="37">
        <v>43.09</v>
      </c>
      <c r="G297" s="37">
        <v>43.09</v>
      </c>
      <c r="H297" s="17">
        <v>0</v>
      </c>
      <c r="I297" s="37">
        <v>43.09</v>
      </c>
      <c r="J297" s="37">
        <v>43.09</v>
      </c>
      <c r="K297" s="17">
        <v>0</v>
      </c>
      <c r="L297" s="19">
        <f t="shared" si="36"/>
        <v>100</v>
      </c>
    </row>
    <row r="298" spans="1:12" s="4" customFormat="1" ht="15" customHeight="1">
      <c r="A298" s="24"/>
      <c r="B298" s="24"/>
      <c r="C298" s="16">
        <v>4120</v>
      </c>
      <c r="D298" s="40" t="s">
        <v>23</v>
      </c>
      <c r="E298" s="40"/>
      <c r="F298" s="37">
        <v>5.91</v>
      </c>
      <c r="G298" s="37">
        <v>5.91</v>
      </c>
      <c r="H298" s="17">
        <v>0</v>
      </c>
      <c r="I298" s="37">
        <v>5.8</v>
      </c>
      <c r="J298" s="37">
        <v>5.8</v>
      </c>
      <c r="K298" s="17">
        <v>0</v>
      </c>
      <c r="L298" s="19">
        <f t="shared" si="36"/>
        <v>98.13874788494077</v>
      </c>
    </row>
    <row r="299" spans="1:12" ht="15" customHeight="1">
      <c r="A299" s="16"/>
      <c r="B299" s="16"/>
      <c r="C299" s="16">
        <v>4210</v>
      </c>
      <c r="D299" s="40" t="s">
        <v>8</v>
      </c>
      <c r="E299" s="40"/>
      <c r="F299" s="37">
        <v>1728</v>
      </c>
      <c r="G299" s="37">
        <v>1728</v>
      </c>
      <c r="H299" s="17">
        <v>0</v>
      </c>
      <c r="I299" s="37">
        <v>1728</v>
      </c>
      <c r="J299" s="37">
        <v>1728</v>
      </c>
      <c r="K299" s="17">
        <v>0</v>
      </c>
      <c r="L299" s="19">
        <f t="shared" si="36"/>
        <v>100</v>
      </c>
    </row>
    <row r="300" spans="1:12" s="1" customFormat="1" ht="15" customHeight="1">
      <c r="A300" s="6">
        <v>853</v>
      </c>
      <c r="B300" s="6"/>
      <c r="C300" s="6"/>
      <c r="D300" s="58" t="s">
        <v>73</v>
      </c>
      <c r="E300" s="59"/>
      <c r="F300" s="8">
        <f aca="true" t="shared" si="39" ref="F300:K300">SUM(F301)</f>
        <v>75000</v>
      </c>
      <c r="G300" s="8">
        <f t="shared" si="39"/>
        <v>75000</v>
      </c>
      <c r="H300" s="8">
        <f t="shared" si="39"/>
        <v>0</v>
      </c>
      <c r="I300" s="8">
        <f t="shared" si="39"/>
        <v>71101.59000000001</v>
      </c>
      <c r="J300" s="8">
        <f t="shared" si="39"/>
        <v>71101.59000000001</v>
      </c>
      <c r="K300" s="9">
        <f t="shared" si="39"/>
        <v>0</v>
      </c>
      <c r="L300" s="8">
        <f t="shared" si="36"/>
        <v>94.80212000000002</v>
      </c>
    </row>
    <row r="301" spans="1:12" s="2" customFormat="1" ht="15" customHeight="1">
      <c r="A301" s="11"/>
      <c r="B301" s="11">
        <v>85395</v>
      </c>
      <c r="C301" s="11"/>
      <c r="D301" s="52" t="s">
        <v>7</v>
      </c>
      <c r="E301" s="52"/>
      <c r="F301" s="12">
        <f aca="true" t="shared" si="40" ref="F301:K301">SUM(F302:F314)</f>
        <v>75000</v>
      </c>
      <c r="G301" s="12">
        <f t="shared" si="40"/>
        <v>75000</v>
      </c>
      <c r="H301" s="12">
        <f t="shared" si="40"/>
        <v>0</v>
      </c>
      <c r="I301" s="12">
        <f t="shared" si="40"/>
        <v>71101.59000000001</v>
      </c>
      <c r="J301" s="12">
        <f t="shared" si="40"/>
        <v>71101.59000000001</v>
      </c>
      <c r="K301" s="20">
        <f t="shared" si="40"/>
        <v>0</v>
      </c>
      <c r="L301" s="12">
        <f t="shared" si="36"/>
        <v>94.80212000000002</v>
      </c>
    </row>
    <row r="302" spans="1:12" ht="15" customHeight="1">
      <c r="A302" s="16"/>
      <c r="B302" s="16"/>
      <c r="C302" s="16">
        <v>3119</v>
      </c>
      <c r="D302" s="40" t="s">
        <v>65</v>
      </c>
      <c r="E302" s="40"/>
      <c r="F302" s="37">
        <v>7875</v>
      </c>
      <c r="G302" s="37">
        <v>7875</v>
      </c>
      <c r="H302" s="17">
        <v>0</v>
      </c>
      <c r="I302" s="37">
        <v>5476.59</v>
      </c>
      <c r="J302" s="37">
        <v>5476.59</v>
      </c>
      <c r="K302" s="17">
        <v>0</v>
      </c>
      <c r="L302" s="19">
        <f t="shared" si="36"/>
        <v>69.54400000000001</v>
      </c>
    </row>
    <row r="303" spans="1:12" ht="15" customHeight="1">
      <c r="A303" s="16"/>
      <c r="B303" s="16"/>
      <c r="C303" s="16">
        <v>4017</v>
      </c>
      <c r="D303" s="40" t="s">
        <v>20</v>
      </c>
      <c r="E303" s="40"/>
      <c r="F303" s="37">
        <v>24270.02</v>
      </c>
      <c r="G303" s="37">
        <v>24270.02</v>
      </c>
      <c r="H303" s="17">
        <v>0</v>
      </c>
      <c r="I303" s="37">
        <v>24270.02</v>
      </c>
      <c r="J303" s="37">
        <v>24270.02</v>
      </c>
      <c r="K303" s="17">
        <v>0</v>
      </c>
      <c r="L303" s="19">
        <f t="shared" si="36"/>
        <v>100</v>
      </c>
    </row>
    <row r="304" spans="1:12" ht="15" customHeight="1">
      <c r="A304" s="16"/>
      <c r="B304" s="16"/>
      <c r="C304" s="16">
        <v>4019</v>
      </c>
      <c r="D304" s="40" t="s">
        <v>20</v>
      </c>
      <c r="E304" s="40"/>
      <c r="F304" s="37">
        <v>1284.88</v>
      </c>
      <c r="G304" s="37">
        <v>1284.88</v>
      </c>
      <c r="H304" s="17">
        <v>0</v>
      </c>
      <c r="I304" s="37">
        <v>1284.88</v>
      </c>
      <c r="J304" s="37">
        <v>1284.88</v>
      </c>
      <c r="K304" s="17">
        <v>0</v>
      </c>
      <c r="L304" s="19">
        <f t="shared" si="36"/>
        <v>100</v>
      </c>
    </row>
    <row r="305" spans="1:12" ht="15" customHeight="1">
      <c r="A305" s="16"/>
      <c r="B305" s="16"/>
      <c r="C305" s="16">
        <v>4117</v>
      </c>
      <c r="D305" s="40" t="s">
        <v>22</v>
      </c>
      <c r="E305" s="40"/>
      <c r="F305" s="37">
        <v>4414.73</v>
      </c>
      <c r="G305" s="37">
        <v>4414.73</v>
      </c>
      <c r="H305" s="17">
        <v>0</v>
      </c>
      <c r="I305" s="37">
        <v>4414.73</v>
      </c>
      <c r="J305" s="37">
        <v>4414.73</v>
      </c>
      <c r="K305" s="17">
        <v>0</v>
      </c>
      <c r="L305" s="19">
        <f t="shared" si="36"/>
        <v>100</v>
      </c>
    </row>
    <row r="306" spans="1:12" ht="15" customHeight="1">
      <c r="A306" s="16"/>
      <c r="B306" s="16"/>
      <c r="C306" s="16">
        <v>4119</v>
      </c>
      <c r="D306" s="40" t="s">
        <v>22</v>
      </c>
      <c r="E306" s="40"/>
      <c r="F306" s="37">
        <v>233.72</v>
      </c>
      <c r="G306" s="37">
        <v>233.72</v>
      </c>
      <c r="H306" s="17">
        <v>0</v>
      </c>
      <c r="I306" s="37">
        <v>233.72</v>
      </c>
      <c r="J306" s="37">
        <v>233.72</v>
      </c>
      <c r="K306" s="17">
        <v>0</v>
      </c>
      <c r="L306" s="19">
        <f t="shared" si="36"/>
        <v>100</v>
      </c>
    </row>
    <row r="307" spans="1:12" ht="15" customHeight="1">
      <c r="A307" s="16"/>
      <c r="B307" s="16"/>
      <c r="C307" s="16">
        <v>4127</v>
      </c>
      <c r="D307" s="40" t="s">
        <v>23</v>
      </c>
      <c r="E307" s="40"/>
      <c r="F307" s="37">
        <v>594.61</v>
      </c>
      <c r="G307" s="37">
        <v>594.61</v>
      </c>
      <c r="H307" s="17">
        <v>0</v>
      </c>
      <c r="I307" s="37">
        <v>594.61</v>
      </c>
      <c r="J307" s="37">
        <v>594.61</v>
      </c>
      <c r="K307" s="17">
        <v>0</v>
      </c>
      <c r="L307" s="19">
        <f t="shared" si="36"/>
        <v>100</v>
      </c>
    </row>
    <row r="308" spans="1:12" ht="15" customHeight="1">
      <c r="A308" s="16"/>
      <c r="B308" s="16"/>
      <c r="C308" s="16">
        <v>4129</v>
      </c>
      <c r="D308" s="40" t="s">
        <v>23</v>
      </c>
      <c r="E308" s="40"/>
      <c r="F308" s="37">
        <v>31.48</v>
      </c>
      <c r="G308" s="37">
        <v>31.48</v>
      </c>
      <c r="H308" s="17">
        <v>0</v>
      </c>
      <c r="I308" s="37">
        <v>31.48</v>
      </c>
      <c r="J308" s="37">
        <v>31.48</v>
      </c>
      <c r="K308" s="17">
        <v>0</v>
      </c>
      <c r="L308" s="19">
        <f t="shared" si="36"/>
        <v>100</v>
      </c>
    </row>
    <row r="309" spans="1:12" ht="15" customHeight="1">
      <c r="A309" s="16"/>
      <c r="B309" s="16"/>
      <c r="C309" s="16">
        <v>4217</v>
      </c>
      <c r="D309" s="40" t="s">
        <v>8</v>
      </c>
      <c r="E309" s="40"/>
      <c r="F309" s="37">
        <v>474.86</v>
      </c>
      <c r="G309" s="37">
        <v>474.86</v>
      </c>
      <c r="H309" s="17">
        <v>0</v>
      </c>
      <c r="I309" s="37">
        <v>474.86</v>
      </c>
      <c r="J309" s="37">
        <v>474.86</v>
      </c>
      <c r="K309" s="17">
        <v>0</v>
      </c>
      <c r="L309" s="19">
        <f t="shared" si="36"/>
        <v>100</v>
      </c>
    </row>
    <row r="310" spans="1:12" ht="15" customHeight="1">
      <c r="A310" s="16"/>
      <c r="B310" s="16"/>
      <c r="C310" s="16">
        <v>4219</v>
      </c>
      <c r="D310" s="40" t="s">
        <v>8</v>
      </c>
      <c r="E310" s="40"/>
      <c r="F310" s="37">
        <v>25.14</v>
      </c>
      <c r="G310" s="37">
        <v>25.14</v>
      </c>
      <c r="H310" s="17">
        <v>0</v>
      </c>
      <c r="I310" s="37">
        <v>25.14</v>
      </c>
      <c r="J310" s="37">
        <v>25.14</v>
      </c>
      <c r="K310" s="17">
        <v>0</v>
      </c>
      <c r="L310" s="19">
        <f t="shared" si="36"/>
        <v>100</v>
      </c>
    </row>
    <row r="311" spans="1:12" ht="15" customHeight="1">
      <c r="A311" s="16"/>
      <c r="B311" s="16"/>
      <c r="C311" s="16">
        <v>4307</v>
      </c>
      <c r="D311" s="40" t="s">
        <v>9</v>
      </c>
      <c r="E311" s="40"/>
      <c r="F311" s="37">
        <v>33451.31</v>
      </c>
      <c r="G311" s="37">
        <v>33451.31</v>
      </c>
      <c r="H311" s="17">
        <v>0</v>
      </c>
      <c r="I311" s="37">
        <v>32026.73</v>
      </c>
      <c r="J311" s="37">
        <v>32026.73</v>
      </c>
      <c r="K311" s="17">
        <v>0</v>
      </c>
      <c r="L311" s="19">
        <f t="shared" si="36"/>
        <v>95.74133270117076</v>
      </c>
    </row>
    <row r="312" spans="1:12" ht="15" customHeight="1">
      <c r="A312" s="16"/>
      <c r="B312" s="16"/>
      <c r="C312" s="16">
        <v>4309</v>
      </c>
      <c r="D312" s="40" t="s">
        <v>9</v>
      </c>
      <c r="E312" s="40"/>
      <c r="F312" s="37">
        <v>1770.95</v>
      </c>
      <c r="G312" s="37">
        <v>1770.95</v>
      </c>
      <c r="H312" s="17">
        <v>0</v>
      </c>
      <c r="I312" s="37">
        <v>1695.53</v>
      </c>
      <c r="J312" s="37">
        <v>1695.53</v>
      </c>
      <c r="K312" s="17">
        <v>0</v>
      </c>
      <c r="L312" s="19">
        <f t="shared" si="36"/>
        <v>95.74126881052541</v>
      </c>
    </row>
    <row r="313" spans="1:12" ht="33.75" customHeight="1">
      <c r="A313" s="16"/>
      <c r="B313" s="16"/>
      <c r="C313" s="16">
        <v>4447</v>
      </c>
      <c r="D313" s="40" t="s">
        <v>33</v>
      </c>
      <c r="E313" s="40"/>
      <c r="F313" s="37">
        <v>544.47</v>
      </c>
      <c r="G313" s="37">
        <v>544.47</v>
      </c>
      <c r="H313" s="17">
        <v>0</v>
      </c>
      <c r="I313" s="37">
        <v>544.47</v>
      </c>
      <c r="J313" s="37">
        <v>544.47</v>
      </c>
      <c r="K313" s="17">
        <v>0</v>
      </c>
      <c r="L313" s="19">
        <f t="shared" si="36"/>
        <v>100</v>
      </c>
    </row>
    <row r="314" spans="1:12" ht="30.75" customHeight="1">
      <c r="A314" s="16"/>
      <c r="B314" s="16"/>
      <c r="C314" s="16">
        <v>4449</v>
      </c>
      <c r="D314" s="40" t="s">
        <v>33</v>
      </c>
      <c r="E314" s="40"/>
      <c r="F314" s="37">
        <v>28.83</v>
      </c>
      <c r="G314" s="37">
        <v>28.83</v>
      </c>
      <c r="H314" s="17">
        <v>0</v>
      </c>
      <c r="I314" s="37">
        <v>28.83</v>
      </c>
      <c r="J314" s="37">
        <v>28.83</v>
      </c>
      <c r="K314" s="17">
        <v>0</v>
      </c>
      <c r="L314" s="19">
        <f t="shared" si="36"/>
        <v>100</v>
      </c>
    </row>
    <row r="315" spans="1:12" s="1" customFormat="1" ht="15" customHeight="1">
      <c r="A315" s="6">
        <v>854</v>
      </c>
      <c r="B315" s="6"/>
      <c r="C315" s="6"/>
      <c r="D315" s="51" t="s">
        <v>74</v>
      </c>
      <c r="E315" s="51"/>
      <c r="F315" s="8">
        <f aca="true" t="shared" si="41" ref="F315:K315">SUM(F316,F326,F329)</f>
        <v>934968.1</v>
      </c>
      <c r="G315" s="8">
        <f t="shared" si="41"/>
        <v>929517.1</v>
      </c>
      <c r="H315" s="8">
        <f t="shared" si="41"/>
        <v>5451</v>
      </c>
      <c r="I315" s="8">
        <f t="shared" si="41"/>
        <v>916075.31</v>
      </c>
      <c r="J315" s="8">
        <f t="shared" si="41"/>
        <v>910625</v>
      </c>
      <c r="K315" s="8">
        <f t="shared" si="41"/>
        <v>5450.31</v>
      </c>
      <c r="L315" s="8">
        <f t="shared" si="36"/>
        <v>97.97931180753653</v>
      </c>
    </row>
    <row r="316" spans="1:12" s="2" customFormat="1" ht="15" customHeight="1">
      <c r="A316" s="11"/>
      <c r="B316" s="11">
        <v>85401</v>
      </c>
      <c r="C316" s="11"/>
      <c r="D316" s="52" t="s">
        <v>75</v>
      </c>
      <c r="E316" s="52"/>
      <c r="F316" s="12">
        <f aca="true" t="shared" si="42" ref="F316:K316">SUM(F317:F325)</f>
        <v>828194</v>
      </c>
      <c r="G316" s="12">
        <f t="shared" si="42"/>
        <v>822743</v>
      </c>
      <c r="H316" s="12">
        <f t="shared" si="42"/>
        <v>5451</v>
      </c>
      <c r="I316" s="12">
        <f t="shared" si="42"/>
        <v>818464.16</v>
      </c>
      <c r="J316" s="12">
        <f t="shared" si="42"/>
        <v>813013.85</v>
      </c>
      <c r="K316" s="12">
        <f t="shared" si="42"/>
        <v>5450.31</v>
      </c>
      <c r="L316" s="12">
        <f t="shared" si="36"/>
        <v>98.82517381193296</v>
      </c>
    </row>
    <row r="317" spans="1:12" ht="33" customHeight="1">
      <c r="A317" s="16"/>
      <c r="B317" s="16"/>
      <c r="C317" s="16">
        <v>3020</v>
      </c>
      <c r="D317" s="40" t="s">
        <v>35</v>
      </c>
      <c r="E317" s="40"/>
      <c r="F317" s="37">
        <v>17445</v>
      </c>
      <c r="G317" s="37">
        <v>17445</v>
      </c>
      <c r="H317" s="17">
        <v>0</v>
      </c>
      <c r="I317" s="37">
        <v>16609.92</v>
      </c>
      <c r="J317" s="37">
        <v>16609.92</v>
      </c>
      <c r="K317" s="17">
        <v>0</v>
      </c>
      <c r="L317" s="19">
        <f t="shared" si="36"/>
        <v>95.21306964746344</v>
      </c>
    </row>
    <row r="318" spans="1:12" ht="15" customHeight="1">
      <c r="A318" s="16"/>
      <c r="B318" s="16"/>
      <c r="C318" s="16">
        <v>4010</v>
      </c>
      <c r="D318" s="40" t="s">
        <v>20</v>
      </c>
      <c r="E318" s="40"/>
      <c r="F318" s="37">
        <v>505618</v>
      </c>
      <c r="G318" s="37">
        <v>505618</v>
      </c>
      <c r="H318" s="17">
        <v>0</v>
      </c>
      <c r="I318" s="37">
        <v>504350.79</v>
      </c>
      <c r="J318" s="37">
        <v>504350.79</v>
      </c>
      <c r="K318" s="17">
        <v>0</v>
      </c>
      <c r="L318" s="19">
        <f t="shared" si="36"/>
        <v>99.74937403336115</v>
      </c>
    </row>
    <row r="319" spans="1:12" ht="15" customHeight="1">
      <c r="A319" s="16"/>
      <c r="B319" s="16"/>
      <c r="C319" s="16">
        <v>4040</v>
      </c>
      <c r="D319" s="40" t="s">
        <v>21</v>
      </c>
      <c r="E319" s="40"/>
      <c r="F319" s="37">
        <v>34133</v>
      </c>
      <c r="G319" s="37">
        <v>34133</v>
      </c>
      <c r="H319" s="17">
        <v>0</v>
      </c>
      <c r="I319" s="37">
        <v>34127.13</v>
      </c>
      <c r="J319" s="37">
        <v>34127.13</v>
      </c>
      <c r="K319" s="17">
        <v>0</v>
      </c>
      <c r="L319" s="19">
        <f t="shared" si="36"/>
        <v>99.9828025664313</v>
      </c>
    </row>
    <row r="320" spans="1:12" ht="14.25" customHeight="1">
      <c r="A320" s="16"/>
      <c r="B320" s="16"/>
      <c r="C320" s="16">
        <v>4110</v>
      </c>
      <c r="D320" s="40" t="s">
        <v>22</v>
      </c>
      <c r="E320" s="40"/>
      <c r="F320" s="37">
        <v>89867</v>
      </c>
      <c r="G320" s="37">
        <v>89867</v>
      </c>
      <c r="H320" s="17">
        <v>0</v>
      </c>
      <c r="I320" s="37">
        <v>89826.62</v>
      </c>
      <c r="J320" s="37">
        <v>89826.62</v>
      </c>
      <c r="K320" s="17">
        <v>0</v>
      </c>
      <c r="L320" s="19">
        <f t="shared" si="36"/>
        <v>99.9550669322443</v>
      </c>
    </row>
    <row r="321" spans="1:12" ht="15" customHeight="1">
      <c r="A321" s="16"/>
      <c r="B321" s="16"/>
      <c r="C321" s="16">
        <v>4120</v>
      </c>
      <c r="D321" s="40" t="s">
        <v>23</v>
      </c>
      <c r="E321" s="40"/>
      <c r="F321" s="37">
        <v>12668</v>
      </c>
      <c r="G321" s="37">
        <v>12668</v>
      </c>
      <c r="H321" s="17">
        <v>0</v>
      </c>
      <c r="I321" s="37">
        <v>11112.19</v>
      </c>
      <c r="J321" s="37">
        <v>11112.19</v>
      </c>
      <c r="K321" s="17">
        <v>0</v>
      </c>
      <c r="L321" s="19">
        <f t="shared" si="36"/>
        <v>87.71858225449954</v>
      </c>
    </row>
    <row r="322" spans="1:12" ht="15" customHeight="1">
      <c r="A322" s="16"/>
      <c r="B322" s="16"/>
      <c r="C322" s="16">
        <v>4210</v>
      </c>
      <c r="D322" s="40" t="s">
        <v>8</v>
      </c>
      <c r="E322" s="40"/>
      <c r="F322" s="37">
        <v>3357</v>
      </c>
      <c r="G322" s="37">
        <v>3357</v>
      </c>
      <c r="H322" s="17">
        <v>0</v>
      </c>
      <c r="I322" s="37">
        <v>1857</v>
      </c>
      <c r="J322" s="37">
        <v>1857</v>
      </c>
      <c r="K322" s="17">
        <v>0</v>
      </c>
      <c r="L322" s="19">
        <f t="shared" si="36"/>
        <v>55.31724754244861</v>
      </c>
    </row>
    <row r="323" spans="1:12" ht="15" customHeight="1">
      <c r="A323" s="16"/>
      <c r="B323" s="16"/>
      <c r="C323" s="16">
        <v>4220</v>
      </c>
      <c r="D323" s="40" t="s">
        <v>54</v>
      </c>
      <c r="E323" s="40"/>
      <c r="F323" s="37">
        <v>138000</v>
      </c>
      <c r="G323" s="37">
        <v>138000</v>
      </c>
      <c r="H323" s="17">
        <v>0</v>
      </c>
      <c r="I323" s="37">
        <v>133477.64</v>
      </c>
      <c r="J323" s="37">
        <v>133477.64</v>
      </c>
      <c r="K323" s="17">
        <v>0</v>
      </c>
      <c r="L323" s="19">
        <f t="shared" si="36"/>
        <v>96.7229275362319</v>
      </c>
    </row>
    <row r="324" spans="1:12" ht="30" customHeight="1">
      <c r="A324" s="16"/>
      <c r="B324" s="16"/>
      <c r="C324" s="16">
        <v>4440</v>
      </c>
      <c r="D324" s="43" t="s">
        <v>33</v>
      </c>
      <c r="E324" s="44"/>
      <c r="F324" s="37">
        <v>21655</v>
      </c>
      <c r="G324" s="37">
        <v>21655</v>
      </c>
      <c r="H324" s="17">
        <v>0</v>
      </c>
      <c r="I324" s="37">
        <v>21652.56</v>
      </c>
      <c r="J324" s="37">
        <v>21652.56</v>
      </c>
      <c r="K324" s="17">
        <v>0</v>
      </c>
      <c r="L324" s="19">
        <f t="shared" si="36"/>
        <v>99.98873239436621</v>
      </c>
    </row>
    <row r="325" spans="1:12" ht="30.75" customHeight="1">
      <c r="A325" s="16"/>
      <c r="B325" s="16"/>
      <c r="C325" s="27">
        <v>6060</v>
      </c>
      <c r="D325" s="41" t="s">
        <v>109</v>
      </c>
      <c r="E325" s="42"/>
      <c r="F325" s="37">
        <v>5451</v>
      </c>
      <c r="G325" s="17">
        <v>0</v>
      </c>
      <c r="H325" s="37">
        <v>5451</v>
      </c>
      <c r="I325" s="37">
        <v>5450.31</v>
      </c>
      <c r="J325" s="17">
        <v>0</v>
      </c>
      <c r="K325" s="37">
        <v>5450.31</v>
      </c>
      <c r="L325" s="19">
        <f>I324/F324*100</f>
        <v>99.98873239436621</v>
      </c>
    </row>
    <row r="326" spans="1:12" s="2" customFormat="1" ht="15" customHeight="1">
      <c r="A326" s="11"/>
      <c r="B326" s="11">
        <v>85415</v>
      </c>
      <c r="C326" s="11"/>
      <c r="D326" s="49" t="s">
        <v>76</v>
      </c>
      <c r="E326" s="50"/>
      <c r="F326" s="12">
        <f aca="true" t="shared" si="43" ref="F326:K326">SUM(F327:F328)</f>
        <v>71364</v>
      </c>
      <c r="G326" s="12">
        <f t="shared" si="43"/>
        <v>71364</v>
      </c>
      <c r="H326" s="12">
        <f t="shared" si="43"/>
        <v>0</v>
      </c>
      <c r="I326" s="12">
        <f t="shared" si="43"/>
        <v>71363.04000000001</v>
      </c>
      <c r="J326" s="12">
        <f t="shared" si="43"/>
        <v>71363.04000000001</v>
      </c>
      <c r="K326" s="20">
        <f t="shared" si="43"/>
        <v>0</v>
      </c>
      <c r="L326" s="12">
        <f t="shared" si="36"/>
        <v>99.99865478392468</v>
      </c>
    </row>
    <row r="327" spans="1:12" ht="15" customHeight="1">
      <c r="A327" s="16"/>
      <c r="B327" s="16"/>
      <c r="C327" s="16">
        <v>3240</v>
      </c>
      <c r="D327" s="43" t="s">
        <v>77</v>
      </c>
      <c r="E327" s="44"/>
      <c r="F327" s="17">
        <v>56530</v>
      </c>
      <c r="G327" s="17">
        <v>56530</v>
      </c>
      <c r="H327" s="17">
        <v>0</v>
      </c>
      <c r="I327" s="17">
        <v>56530</v>
      </c>
      <c r="J327" s="17">
        <v>56530</v>
      </c>
      <c r="K327" s="18"/>
      <c r="L327" s="19">
        <f t="shared" si="36"/>
        <v>100</v>
      </c>
    </row>
    <row r="328" spans="1:12" ht="15" customHeight="1">
      <c r="A328" s="16"/>
      <c r="B328" s="16"/>
      <c r="C328" s="16">
        <v>3260</v>
      </c>
      <c r="D328" s="43" t="s">
        <v>78</v>
      </c>
      <c r="E328" s="44"/>
      <c r="F328" s="17">
        <v>14834</v>
      </c>
      <c r="G328" s="17">
        <v>14834</v>
      </c>
      <c r="H328" s="17">
        <v>0</v>
      </c>
      <c r="I328" s="17">
        <v>14833.04</v>
      </c>
      <c r="J328" s="17">
        <v>14833.04</v>
      </c>
      <c r="K328" s="18"/>
      <c r="L328" s="19">
        <f t="shared" si="36"/>
        <v>99.99352838074694</v>
      </c>
    </row>
    <row r="329" spans="1:12" s="2" customFormat="1" ht="15" customHeight="1">
      <c r="A329" s="21"/>
      <c r="B329" s="21">
        <v>85495</v>
      </c>
      <c r="C329" s="21"/>
      <c r="D329" s="45" t="s">
        <v>106</v>
      </c>
      <c r="E329" s="46"/>
      <c r="F329" s="22">
        <f aca="true" t="shared" si="44" ref="F329:K329">SUM(F330:F334)</f>
        <v>35410.1</v>
      </c>
      <c r="G329" s="22">
        <f t="shared" si="44"/>
        <v>35410.1</v>
      </c>
      <c r="H329" s="22">
        <f t="shared" si="44"/>
        <v>0</v>
      </c>
      <c r="I329" s="22">
        <f t="shared" si="44"/>
        <v>26248.11</v>
      </c>
      <c r="J329" s="22">
        <f t="shared" si="44"/>
        <v>26248.11</v>
      </c>
      <c r="K329" s="22">
        <f t="shared" si="44"/>
        <v>0</v>
      </c>
      <c r="L329" s="19">
        <f t="shared" si="36"/>
        <v>74.12605443079799</v>
      </c>
    </row>
    <row r="330" spans="1:12" ht="15" customHeight="1">
      <c r="A330" s="16"/>
      <c r="B330" s="16"/>
      <c r="C330" s="16">
        <v>4211</v>
      </c>
      <c r="D330" s="43" t="s">
        <v>8</v>
      </c>
      <c r="E330" s="44"/>
      <c r="F330" s="37">
        <v>400</v>
      </c>
      <c r="G330" s="37">
        <v>400</v>
      </c>
      <c r="H330" s="17">
        <v>0</v>
      </c>
      <c r="I330" s="37">
        <v>50</v>
      </c>
      <c r="J330" s="37">
        <v>50</v>
      </c>
      <c r="K330" s="17">
        <v>0</v>
      </c>
      <c r="L330" s="19">
        <f t="shared" si="36"/>
        <v>12.5</v>
      </c>
    </row>
    <row r="331" spans="1:12" ht="15" customHeight="1">
      <c r="A331" s="16"/>
      <c r="B331" s="16"/>
      <c r="C331" s="16">
        <v>4301</v>
      </c>
      <c r="D331" s="43" t="s">
        <v>9</v>
      </c>
      <c r="E331" s="44"/>
      <c r="F331" s="37">
        <v>25060.1</v>
      </c>
      <c r="G331" s="37">
        <v>25060.1</v>
      </c>
      <c r="H331" s="17">
        <v>0</v>
      </c>
      <c r="I331" s="37">
        <v>17868.57</v>
      </c>
      <c r="J331" s="37">
        <v>17868.57</v>
      </c>
      <c r="K331" s="17">
        <v>0</v>
      </c>
      <c r="L331" s="19">
        <f t="shared" si="36"/>
        <v>71.30286790555505</v>
      </c>
    </row>
    <row r="332" spans="1:12" ht="15" customHeight="1">
      <c r="A332" s="16"/>
      <c r="B332" s="16"/>
      <c r="C332" s="16">
        <v>4411</v>
      </c>
      <c r="D332" s="40" t="s">
        <v>26</v>
      </c>
      <c r="E332" s="40"/>
      <c r="F332" s="37">
        <v>650</v>
      </c>
      <c r="G332" s="37">
        <v>650</v>
      </c>
      <c r="H332" s="17">
        <v>0</v>
      </c>
      <c r="I332" s="37">
        <v>0</v>
      </c>
      <c r="J332" s="37">
        <v>0</v>
      </c>
      <c r="K332" s="17">
        <v>0</v>
      </c>
      <c r="L332" s="19">
        <f t="shared" si="36"/>
        <v>0</v>
      </c>
    </row>
    <row r="333" spans="1:12" ht="15" customHeight="1">
      <c r="A333" s="16"/>
      <c r="B333" s="16"/>
      <c r="C333" s="16">
        <v>4421</v>
      </c>
      <c r="D333" s="40" t="s">
        <v>107</v>
      </c>
      <c r="E333" s="40"/>
      <c r="F333" s="37">
        <v>8700</v>
      </c>
      <c r="G333" s="37">
        <v>8700</v>
      </c>
      <c r="H333" s="17">
        <v>0</v>
      </c>
      <c r="I333" s="37">
        <v>8329.54</v>
      </c>
      <c r="J333" s="37">
        <v>8329.54</v>
      </c>
      <c r="K333" s="17">
        <v>0</v>
      </c>
      <c r="L333" s="19">
        <f t="shared" si="36"/>
        <v>95.74183908045978</v>
      </c>
    </row>
    <row r="334" spans="1:12" ht="15" customHeight="1">
      <c r="A334" s="16"/>
      <c r="B334" s="16"/>
      <c r="C334" s="16">
        <v>4431</v>
      </c>
      <c r="D334" s="40" t="s">
        <v>10</v>
      </c>
      <c r="E334" s="40"/>
      <c r="F334" s="37">
        <v>600</v>
      </c>
      <c r="G334" s="37">
        <v>600</v>
      </c>
      <c r="H334" s="17">
        <v>0</v>
      </c>
      <c r="I334" s="37">
        <v>0</v>
      </c>
      <c r="J334" s="37">
        <v>0</v>
      </c>
      <c r="K334" s="17">
        <v>0</v>
      </c>
      <c r="L334" s="19">
        <f t="shared" si="36"/>
        <v>0</v>
      </c>
    </row>
    <row r="335" spans="1:12" s="1" customFormat="1" ht="15" customHeight="1">
      <c r="A335" s="6">
        <v>900</v>
      </c>
      <c r="B335" s="6"/>
      <c r="C335" s="6"/>
      <c r="D335" s="51" t="s">
        <v>79</v>
      </c>
      <c r="E335" s="51"/>
      <c r="F335" s="8">
        <f aca="true" t="shared" si="45" ref="F335:K335">SUM(F373,F369,F365,F351,F336,F361,F367,)</f>
        <v>1572586</v>
      </c>
      <c r="G335" s="8">
        <f t="shared" si="45"/>
        <v>1543386</v>
      </c>
      <c r="H335" s="8">
        <f t="shared" si="45"/>
        <v>29200</v>
      </c>
      <c r="I335" s="8">
        <f t="shared" si="45"/>
        <v>1432544.1800000002</v>
      </c>
      <c r="J335" s="8">
        <f t="shared" si="45"/>
        <v>1403897.0599999998</v>
      </c>
      <c r="K335" s="8">
        <f t="shared" si="45"/>
        <v>28647.12</v>
      </c>
      <c r="L335" s="8">
        <f t="shared" si="36"/>
        <v>91.09480689768318</v>
      </c>
    </row>
    <row r="336" spans="1:12" s="2" customFormat="1" ht="15" customHeight="1">
      <c r="A336" s="11"/>
      <c r="B336" s="11">
        <v>90001</v>
      </c>
      <c r="C336" s="11"/>
      <c r="D336" s="52" t="s">
        <v>80</v>
      </c>
      <c r="E336" s="52"/>
      <c r="F336" s="12">
        <f aca="true" t="shared" si="46" ref="F336:K336">SUM(F337:F350)</f>
        <v>647810</v>
      </c>
      <c r="G336" s="12">
        <f t="shared" si="46"/>
        <v>625310</v>
      </c>
      <c r="H336" s="12">
        <f t="shared" si="46"/>
        <v>22500</v>
      </c>
      <c r="I336" s="12">
        <f t="shared" si="46"/>
        <v>561104.66</v>
      </c>
      <c r="J336" s="12">
        <f t="shared" si="46"/>
        <v>538772.36</v>
      </c>
      <c r="K336" s="12">
        <f t="shared" si="46"/>
        <v>22332.3</v>
      </c>
      <c r="L336" s="12">
        <f aca="true" t="shared" si="47" ref="L336:L341">I336/F336*100</f>
        <v>86.61562186443557</v>
      </c>
    </row>
    <row r="337" spans="1:12" s="4" customFormat="1" ht="15" customHeight="1">
      <c r="A337" s="24"/>
      <c r="B337" s="24"/>
      <c r="C337" s="24">
        <v>4010</v>
      </c>
      <c r="D337" s="40" t="s">
        <v>20</v>
      </c>
      <c r="E337" s="40"/>
      <c r="F337" s="37">
        <v>24240</v>
      </c>
      <c r="G337" s="37">
        <v>24240</v>
      </c>
      <c r="H337" s="17">
        <v>0</v>
      </c>
      <c r="I337" s="37">
        <v>23975.44</v>
      </c>
      <c r="J337" s="37">
        <v>23975.44</v>
      </c>
      <c r="K337" s="17">
        <v>0</v>
      </c>
      <c r="L337" s="12">
        <f t="shared" si="47"/>
        <v>98.9085808580858</v>
      </c>
    </row>
    <row r="338" spans="1:12" s="4" customFormat="1" ht="15" customHeight="1">
      <c r="A338" s="24"/>
      <c r="B338" s="24"/>
      <c r="C338" s="24">
        <v>4040</v>
      </c>
      <c r="D338" s="40" t="s">
        <v>21</v>
      </c>
      <c r="E338" s="40"/>
      <c r="F338" s="37">
        <v>1430</v>
      </c>
      <c r="G338" s="37">
        <v>1430</v>
      </c>
      <c r="H338" s="17">
        <v>0</v>
      </c>
      <c r="I338" s="37">
        <v>1428</v>
      </c>
      <c r="J338" s="37">
        <v>1428</v>
      </c>
      <c r="K338" s="17">
        <v>0</v>
      </c>
      <c r="L338" s="19">
        <f t="shared" si="47"/>
        <v>99.86013986013987</v>
      </c>
    </row>
    <row r="339" spans="1:12" s="4" customFormat="1" ht="15" customHeight="1">
      <c r="A339" s="24"/>
      <c r="B339" s="24"/>
      <c r="C339" s="24">
        <v>4110</v>
      </c>
      <c r="D339" s="40" t="s">
        <v>22</v>
      </c>
      <c r="E339" s="40"/>
      <c r="F339" s="37">
        <v>4530</v>
      </c>
      <c r="G339" s="37">
        <v>4530</v>
      </c>
      <c r="H339" s="17">
        <v>0</v>
      </c>
      <c r="I339" s="37">
        <v>4487.08</v>
      </c>
      <c r="J339" s="37">
        <v>4487.08</v>
      </c>
      <c r="K339" s="17">
        <v>0</v>
      </c>
      <c r="L339" s="12">
        <f t="shared" si="47"/>
        <v>99.05253863134658</v>
      </c>
    </row>
    <row r="340" spans="1:12" s="4" customFormat="1" ht="15" customHeight="1">
      <c r="A340" s="24"/>
      <c r="B340" s="24"/>
      <c r="C340" s="24">
        <v>4120</v>
      </c>
      <c r="D340" s="40" t="s">
        <v>23</v>
      </c>
      <c r="E340" s="40"/>
      <c r="F340" s="37">
        <v>610</v>
      </c>
      <c r="G340" s="37">
        <v>610</v>
      </c>
      <c r="H340" s="17">
        <v>0</v>
      </c>
      <c r="I340" s="37">
        <v>607.9</v>
      </c>
      <c r="J340" s="37">
        <v>607.9</v>
      </c>
      <c r="K340" s="17">
        <v>0</v>
      </c>
      <c r="L340" s="12">
        <f t="shared" si="47"/>
        <v>99.65573770491802</v>
      </c>
    </row>
    <row r="341" spans="1:12" s="4" customFormat="1" ht="15" customHeight="1">
      <c r="A341" s="24"/>
      <c r="B341" s="24"/>
      <c r="C341" s="24">
        <v>4170</v>
      </c>
      <c r="D341" s="40" t="s">
        <v>36</v>
      </c>
      <c r="E341" s="40"/>
      <c r="F341" s="37">
        <v>10000</v>
      </c>
      <c r="G341" s="37">
        <v>10000</v>
      </c>
      <c r="H341" s="17">
        <v>0</v>
      </c>
      <c r="I341" s="37">
        <v>0</v>
      </c>
      <c r="J341" s="37">
        <v>0</v>
      </c>
      <c r="K341" s="17">
        <v>0</v>
      </c>
      <c r="L341" s="19">
        <f t="shared" si="47"/>
        <v>0</v>
      </c>
    </row>
    <row r="342" spans="1:12" ht="15" customHeight="1">
      <c r="A342" s="16"/>
      <c r="B342" s="16"/>
      <c r="C342" s="16">
        <v>4210</v>
      </c>
      <c r="D342" s="40" t="s">
        <v>8</v>
      </c>
      <c r="E342" s="40"/>
      <c r="F342" s="37">
        <v>5000</v>
      </c>
      <c r="G342" s="37">
        <v>5000</v>
      </c>
      <c r="H342" s="17">
        <v>0</v>
      </c>
      <c r="I342" s="37">
        <v>2882.99</v>
      </c>
      <c r="J342" s="37">
        <v>2882.99</v>
      </c>
      <c r="K342" s="17">
        <v>0</v>
      </c>
      <c r="L342" s="19">
        <f t="shared" si="36"/>
        <v>57.6598</v>
      </c>
    </row>
    <row r="343" spans="1:12" ht="15" customHeight="1">
      <c r="A343" s="16"/>
      <c r="B343" s="16"/>
      <c r="C343" s="16">
        <v>4260</v>
      </c>
      <c r="D343" s="40" t="s">
        <v>17</v>
      </c>
      <c r="E343" s="40"/>
      <c r="F343" s="37">
        <v>272950</v>
      </c>
      <c r="G343" s="37">
        <v>272950</v>
      </c>
      <c r="H343" s="17">
        <v>0</v>
      </c>
      <c r="I343" s="37">
        <v>265852.84</v>
      </c>
      <c r="J343" s="37">
        <v>265852.84</v>
      </c>
      <c r="K343" s="17">
        <v>0</v>
      </c>
      <c r="L343" s="19">
        <f t="shared" si="36"/>
        <v>97.3998314709654</v>
      </c>
    </row>
    <row r="344" spans="1:12" ht="15" customHeight="1">
      <c r="A344" s="16"/>
      <c r="B344" s="16"/>
      <c r="C344" s="16">
        <v>4300</v>
      </c>
      <c r="D344" s="40" t="s">
        <v>9</v>
      </c>
      <c r="E344" s="40"/>
      <c r="F344" s="37">
        <v>214850</v>
      </c>
      <c r="G344" s="37">
        <v>214850</v>
      </c>
      <c r="H344" s="17">
        <v>0</v>
      </c>
      <c r="I344" s="37">
        <v>210933.12</v>
      </c>
      <c r="J344" s="37">
        <v>210933.12</v>
      </c>
      <c r="K344" s="17">
        <v>0</v>
      </c>
      <c r="L344" s="19">
        <f t="shared" si="36"/>
        <v>98.17692343495462</v>
      </c>
    </row>
    <row r="345" spans="1:12" ht="45" customHeight="1">
      <c r="A345" s="16"/>
      <c r="B345" s="16"/>
      <c r="C345" s="16">
        <v>4360</v>
      </c>
      <c r="D345" s="40" t="s">
        <v>81</v>
      </c>
      <c r="E345" s="40"/>
      <c r="F345" s="37">
        <v>250</v>
      </c>
      <c r="G345" s="37">
        <v>250</v>
      </c>
      <c r="H345" s="17">
        <v>0</v>
      </c>
      <c r="I345" s="37">
        <v>250</v>
      </c>
      <c r="J345" s="37">
        <v>250</v>
      </c>
      <c r="K345" s="17">
        <v>0</v>
      </c>
      <c r="L345" s="19">
        <f t="shared" si="36"/>
        <v>100</v>
      </c>
    </row>
    <row r="346" spans="1:12" ht="45.75" customHeight="1">
      <c r="A346" s="16"/>
      <c r="B346" s="16"/>
      <c r="C346" s="16">
        <v>4370</v>
      </c>
      <c r="D346" s="40" t="s">
        <v>32</v>
      </c>
      <c r="E346" s="40"/>
      <c r="F346" s="37">
        <v>350</v>
      </c>
      <c r="G346" s="37">
        <v>350</v>
      </c>
      <c r="H346" s="17">
        <v>0</v>
      </c>
      <c r="I346" s="37">
        <v>317.06</v>
      </c>
      <c r="J346" s="37">
        <v>317.06</v>
      </c>
      <c r="K346" s="17">
        <v>0</v>
      </c>
      <c r="L346" s="19">
        <f t="shared" si="36"/>
        <v>90.58857142857143</v>
      </c>
    </row>
    <row r="347" spans="1:12" ht="15" customHeight="1">
      <c r="A347" s="16"/>
      <c r="B347" s="16"/>
      <c r="C347" s="16">
        <v>4430</v>
      </c>
      <c r="D347" s="40" t="s">
        <v>10</v>
      </c>
      <c r="E347" s="40"/>
      <c r="F347" s="37">
        <v>30000</v>
      </c>
      <c r="G347" s="37">
        <v>30000</v>
      </c>
      <c r="H347" s="17">
        <v>0</v>
      </c>
      <c r="I347" s="37">
        <v>26944</v>
      </c>
      <c r="J347" s="37">
        <v>26944</v>
      </c>
      <c r="K347" s="17">
        <v>0</v>
      </c>
      <c r="L347" s="19">
        <f t="shared" si="36"/>
        <v>89.81333333333333</v>
      </c>
    </row>
    <row r="348" spans="1:12" ht="30" customHeight="1">
      <c r="A348" s="16"/>
      <c r="B348" s="16"/>
      <c r="C348" s="16">
        <v>4440</v>
      </c>
      <c r="D348" s="40" t="s">
        <v>33</v>
      </c>
      <c r="E348" s="40"/>
      <c r="F348" s="37">
        <v>1100</v>
      </c>
      <c r="G348" s="37">
        <v>1100</v>
      </c>
      <c r="H348" s="17">
        <v>0</v>
      </c>
      <c r="I348" s="37">
        <v>1093.93</v>
      </c>
      <c r="J348" s="37">
        <v>1093.93</v>
      </c>
      <c r="K348" s="17">
        <v>0</v>
      </c>
      <c r="L348" s="19">
        <f t="shared" si="36"/>
        <v>99.44818181818182</v>
      </c>
    </row>
    <row r="349" spans="1:12" ht="15" customHeight="1">
      <c r="A349" s="16"/>
      <c r="B349" s="16"/>
      <c r="C349" s="16">
        <v>4530</v>
      </c>
      <c r="D349" s="43" t="s">
        <v>125</v>
      </c>
      <c r="E349" s="44"/>
      <c r="F349" s="37">
        <v>60000</v>
      </c>
      <c r="G349" s="37">
        <v>60000</v>
      </c>
      <c r="H349" s="17">
        <v>0</v>
      </c>
      <c r="I349" s="37">
        <v>0</v>
      </c>
      <c r="J349" s="37">
        <v>0</v>
      </c>
      <c r="K349" s="17">
        <v>0</v>
      </c>
      <c r="L349" s="19">
        <f>I349/F349*100</f>
        <v>0</v>
      </c>
    </row>
    <row r="350" spans="1:12" ht="18.75" customHeight="1">
      <c r="A350" s="16"/>
      <c r="B350" s="16"/>
      <c r="C350" s="16">
        <v>6050</v>
      </c>
      <c r="D350" s="40" t="s">
        <v>14</v>
      </c>
      <c r="E350" s="40"/>
      <c r="F350" s="37">
        <v>22500</v>
      </c>
      <c r="G350" s="17">
        <v>0</v>
      </c>
      <c r="H350" s="37">
        <v>22500</v>
      </c>
      <c r="I350" s="37">
        <v>22332.3</v>
      </c>
      <c r="J350" s="17">
        <v>0</v>
      </c>
      <c r="K350" s="37">
        <v>22332.3</v>
      </c>
      <c r="L350" s="19">
        <f aca="true" t="shared" si="48" ref="L350:L399">I350/F350*100</f>
        <v>99.25466666666667</v>
      </c>
    </row>
    <row r="351" spans="1:12" s="2" customFormat="1" ht="15" customHeight="1">
      <c r="A351" s="11"/>
      <c r="B351" s="11">
        <v>90002</v>
      </c>
      <c r="C351" s="11"/>
      <c r="D351" s="52" t="s">
        <v>82</v>
      </c>
      <c r="E351" s="52"/>
      <c r="F351" s="12">
        <f aca="true" t="shared" si="49" ref="F351:K351">SUM(F352:F360)</f>
        <v>395120</v>
      </c>
      <c r="G351" s="12">
        <f t="shared" si="49"/>
        <v>395120</v>
      </c>
      <c r="H351" s="12">
        <f t="shared" si="49"/>
        <v>0</v>
      </c>
      <c r="I351" s="12">
        <f t="shared" si="49"/>
        <v>381361.83</v>
      </c>
      <c r="J351" s="12">
        <f t="shared" si="49"/>
        <v>381361.83</v>
      </c>
      <c r="K351" s="12">
        <f t="shared" si="49"/>
        <v>0</v>
      </c>
      <c r="L351" s="12">
        <f t="shared" si="48"/>
        <v>96.51797681716947</v>
      </c>
    </row>
    <row r="352" spans="1:12" s="2" customFormat="1" ht="15" customHeight="1">
      <c r="A352" s="11"/>
      <c r="B352" s="11"/>
      <c r="C352" s="24">
        <v>4010</v>
      </c>
      <c r="D352" s="40" t="s">
        <v>20</v>
      </c>
      <c r="E352" s="40"/>
      <c r="F352" s="37">
        <v>42095</v>
      </c>
      <c r="G352" s="37">
        <v>42095</v>
      </c>
      <c r="H352" s="17">
        <v>0</v>
      </c>
      <c r="I352" s="37">
        <v>41078.49</v>
      </c>
      <c r="J352" s="37">
        <v>41078.49</v>
      </c>
      <c r="K352" s="17">
        <v>0</v>
      </c>
      <c r="L352" s="12">
        <f t="shared" si="48"/>
        <v>97.58520014253473</v>
      </c>
    </row>
    <row r="353" spans="1:12" s="2" customFormat="1" ht="15" customHeight="1">
      <c r="A353" s="11"/>
      <c r="B353" s="11"/>
      <c r="C353" s="24">
        <v>4040</v>
      </c>
      <c r="D353" s="40" t="s">
        <v>21</v>
      </c>
      <c r="E353" s="40"/>
      <c r="F353" s="37">
        <v>3357</v>
      </c>
      <c r="G353" s="37">
        <v>3357</v>
      </c>
      <c r="H353" s="17">
        <v>0</v>
      </c>
      <c r="I353" s="37">
        <v>3352.4</v>
      </c>
      <c r="J353" s="37">
        <v>3352.4</v>
      </c>
      <c r="K353" s="17">
        <v>0</v>
      </c>
      <c r="L353" s="19">
        <f t="shared" si="48"/>
        <v>99.8629728924635</v>
      </c>
    </row>
    <row r="354" spans="1:12" s="2" customFormat="1" ht="15" customHeight="1">
      <c r="A354" s="11"/>
      <c r="B354" s="11"/>
      <c r="C354" s="24">
        <v>4110</v>
      </c>
      <c r="D354" s="40" t="s">
        <v>22</v>
      </c>
      <c r="E354" s="40"/>
      <c r="F354" s="37">
        <v>8055</v>
      </c>
      <c r="G354" s="37">
        <v>8055</v>
      </c>
      <c r="H354" s="17">
        <v>0</v>
      </c>
      <c r="I354" s="37">
        <v>8033.06</v>
      </c>
      <c r="J354" s="37">
        <v>8033.06</v>
      </c>
      <c r="K354" s="17">
        <v>0</v>
      </c>
      <c r="L354" s="12">
        <f t="shared" si="48"/>
        <v>99.7276225946617</v>
      </c>
    </row>
    <row r="355" spans="1:12" s="2" customFormat="1" ht="15" customHeight="1">
      <c r="A355" s="11"/>
      <c r="B355" s="11"/>
      <c r="C355" s="24">
        <v>4120</v>
      </c>
      <c r="D355" s="40" t="s">
        <v>23</v>
      </c>
      <c r="E355" s="40"/>
      <c r="F355" s="37">
        <v>1265</v>
      </c>
      <c r="G355" s="37">
        <v>1265</v>
      </c>
      <c r="H355" s="17">
        <v>0</v>
      </c>
      <c r="I355" s="37">
        <v>1068.79</v>
      </c>
      <c r="J355" s="37">
        <v>1068.79</v>
      </c>
      <c r="K355" s="17">
        <v>0</v>
      </c>
      <c r="L355" s="12">
        <f t="shared" si="48"/>
        <v>84.4893280632411</v>
      </c>
    </row>
    <row r="356" spans="1:12" ht="15" customHeight="1">
      <c r="A356" s="16"/>
      <c r="B356" s="16"/>
      <c r="C356" s="16">
        <v>4210</v>
      </c>
      <c r="D356" s="40" t="s">
        <v>8</v>
      </c>
      <c r="E356" s="40"/>
      <c r="F356" s="37">
        <v>1823</v>
      </c>
      <c r="G356" s="37">
        <v>1823</v>
      </c>
      <c r="H356" s="17">
        <v>0</v>
      </c>
      <c r="I356" s="37">
        <v>229.2</v>
      </c>
      <c r="J356" s="37">
        <v>229.2</v>
      </c>
      <c r="K356" s="17">
        <v>0</v>
      </c>
      <c r="L356" s="19">
        <f t="shared" si="48"/>
        <v>12.572682391662097</v>
      </c>
    </row>
    <row r="357" spans="1:12" ht="15" customHeight="1">
      <c r="A357" s="16"/>
      <c r="B357" s="16"/>
      <c r="C357" s="16">
        <v>4260</v>
      </c>
      <c r="D357" s="40" t="s">
        <v>17</v>
      </c>
      <c r="E357" s="40"/>
      <c r="F357" s="37">
        <v>16000</v>
      </c>
      <c r="G357" s="37">
        <v>16000</v>
      </c>
      <c r="H357" s="17">
        <v>0</v>
      </c>
      <c r="I357" s="37">
        <v>15383.28</v>
      </c>
      <c r="J357" s="37">
        <v>15383.28</v>
      </c>
      <c r="K357" s="17">
        <v>0</v>
      </c>
      <c r="L357" s="19">
        <f t="shared" si="48"/>
        <v>96.14550000000001</v>
      </c>
    </row>
    <row r="358" spans="1:12" ht="15" customHeight="1">
      <c r="A358" s="16"/>
      <c r="B358" s="16"/>
      <c r="C358" s="16">
        <v>4300</v>
      </c>
      <c r="D358" s="40" t="s">
        <v>9</v>
      </c>
      <c r="E358" s="40"/>
      <c r="F358" s="37">
        <v>311425</v>
      </c>
      <c r="G358" s="37">
        <v>311425</v>
      </c>
      <c r="H358" s="17">
        <v>0</v>
      </c>
      <c r="I358" s="37">
        <v>311104.68</v>
      </c>
      <c r="J358" s="37">
        <v>311104.68</v>
      </c>
      <c r="K358" s="17">
        <v>0</v>
      </c>
      <c r="L358" s="19">
        <f t="shared" si="48"/>
        <v>99.89714377458458</v>
      </c>
    </row>
    <row r="359" spans="1:12" ht="15" customHeight="1">
      <c r="A359" s="16"/>
      <c r="B359" s="16"/>
      <c r="C359" s="16">
        <v>4430</v>
      </c>
      <c r="D359" s="40" t="s">
        <v>10</v>
      </c>
      <c r="E359" s="40"/>
      <c r="F359" s="37">
        <v>10000</v>
      </c>
      <c r="G359" s="37">
        <v>10000</v>
      </c>
      <c r="H359" s="17">
        <v>0</v>
      </c>
      <c r="I359" s="37">
        <v>18</v>
      </c>
      <c r="J359" s="37">
        <v>18</v>
      </c>
      <c r="K359" s="17">
        <v>0</v>
      </c>
      <c r="L359" s="19">
        <f t="shared" si="48"/>
        <v>0.18</v>
      </c>
    </row>
    <row r="360" spans="1:12" ht="33.75" customHeight="1">
      <c r="A360" s="16"/>
      <c r="B360" s="16"/>
      <c r="C360" s="16">
        <v>4440</v>
      </c>
      <c r="D360" s="40" t="s">
        <v>33</v>
      </c>
      <c r="E360" s="40"/>
      <c r="F360" s="37">
        <v>1100</v>
      </c>
      <c r="G360" s="37">
        <v>1100</v>
      </c>
      <c r="H360" s="17">
        <v>0</v>
      </c>
      <c r="I360" s="37">
        <v>1093.93</v>
      </c>
      <c r="J360" s="37">
        <v>1093.93</v>
      </c>
      <c r="K360" s="17">
        <v>0</v>
      </c>
      <c r="L360" s="19">
        <f t="shared" si="48"/>
        <v>99.44818181818182</v>
      </c>
    </row>
    <row r="361" spans="1:12" s="2" customFormat="1" ht="15" customHeight="1">
      <c r="A361" s="21"/>
      <c r="B361" s="21">
        <v>90003</v>
      </c>
      <c r="C361" s="21"/>
      <c r="D361" s="45" t="s">
        <v>126</v>
      </c>
      <c r="E361" s="46"/>
      <c r="F361" s="39">
        <f aca="true" t="shared" si="50" ref="F361:K361">SUM(F362:F364)</f>
        <v>19400</v>
      </c>
      <c r="G361" s="39">
        <f t="shared" si="50"/>
        <v>12700</v>
      </c>
      <c r="H361" s="39">
        <f t="shared" si="50"/>
        <v>6700</v>
      </c>
      <c r="I361" s="39">
        <f t="shared" si="50"/>
        <v>14341.23</v>
      </c>
      <c r="J361" s="39">
        <f t="shared" si="50"/>
        <v>8026.41</v>
      </c>
      <c r="K361" s="39">
        <f t="shared" si="50"/>
        <v>6314.82</v>
      </c>
      <c r="L361" s="26">
        <f t="shared" si="48"/>
        <v>73.92386597938145</v>
      </c>
    </row>
    <row r="362" spans="1:12" ht="15" customHeight="1">
      <c r="A362" s="16"/>
      <c r="B362" s="16"/>
      <c r="C362" s="16">
        <v>4210</v>
      </c>
      <c r="D362" s="40" t="s">
        <v>8</v>
      </c>
      <c r="E362" s="40"/>
      <c r="F362" s="37">
        <v>9000</v>
      </c>
      <c r="G362" s="37">
        <v>9000</v>
      </c>
      <c r="H362" s="17">
        <v>0</v>
      </c>
      <c r="I362" s="37">
        <v>7669.71</v>
      </c>
      <c r="J362" s="37">
        <v>7669.71</v>
      </c>
      <c r="K362" s="17">
        <v>0</v>
      </c>
      <c r="L362" s="19">
        <f t="shared" si="48"/>
        <v>85.219</v>
      </c>
    </row>
    <row r="363" spans="1:12" ht="15" customHeight="1">
      <c r="A363" s="16"/>
      <c r="B363" s="16"/>
      <c r="C363" s="16">
        <v>4300</v>
      </c>
      <c r="D363" s="40" t="s">
        <v>9</v>
      </c>
      <c r="E363" s="40"/>
      <c r="F363" s="37">
        <v>3700</v>
      </c>
      <c r="G363" s="37">
        <v>3700</v>
      </c>
      <c r="H363" s="17">
        <v>0</v>
      </c>
      <c r="I363" s="37">
        <v>356.7</v>
      </c>
      <c r="J363" s="37">
        <v>356.7</v>
      </c>
      <c r="K363" s="17">
        <v>0</v>
      </c>
      <c r="L363" s="19">
        <f t="shared" si="48"/>
        <v>9.64054054054054</v>
      </c>
    </row>
    <row r="364" spans="1:12" ht="33" customHeight="1">
      <c r="A364" s="16"/>
      <c r="B364" s="16"/>
      <c r="C364" s="16">
        <v>6060</v>
      </c>
      <c r="D364" s="41" t="s">
        <v>109</v>
      </c>
      <c r="E364" s="42"/>
      <c r="F364" s="37">
        <v>6700</v>
      </c>
      <c r="G364" s="17">
        <v>0</v>
      </c>
      <c r="H364" s="17">
        <v>6700</v>
      </c>
      <c r="I364" s="37">
        <v>6314.82</v>
      </c>
      <c r="J364" s="17">
        <v>0</v>
      </c>
      <c r="K364" s="17">
        <v>6314.82</v>
      </c>
      <c r="L364" s="19">
        <f t="shared" si="48"/>
        <v>94.2510447761194</v>
      </c>
    </row>
    <row r="365" spans="1:12" s="2" customFormat="1" ht="15" customHeight="1">
      <c r="A365" s="11"/>
      <c r="B365" s="11">
        <v>90004</v>
      </c>
      <c r="C365" s="11"/>
      <c r="D365" s="52" t="s">
        <v>83</v>
      </c>
      <c r="E365" s="52"/>
      <c r="F365" s="12">
        <f aca="true" t="shared" si="51" ref="F365:K365">SUM(F366)</f>
        <v>7000</v>
      </c>
      <c r="G365" s="12">
        <f t="shared" si="51"/>
        <v>7000</v>
      </c>
      <c r="H365" s="12">
        <f t="shared" si="51"/>
        <v>0</v>
      </c>
      <c r="I365" s="12">
        <f t="shared" si="51"/>
        <v>6859.6</v>
      </c>
      <c r="J365" s="12">
        <f t="shared" si="51"/>
        <v>6859.6</v>
      </c>
      <c r="K365" s="12">
        <f t="shared" si="51"/>
        <v>0</v>
      </c>
      <c r="L365" s="12">
        <f t="shared" si="48"/>
        <v>97.99428571428572</v>
      </c>
    </row>
    <row r="366" spans="1:12" ht="15" customHeight="1">
      <c r="A366" s="16"/>
      <c r="B366" s="16"/>
      <c r="C366" s="16">
        <v>4210</v>
      </c>
      <c r="D366" s="40" t="s">
        <v>8</v>
      </c>
      <c r="E366" s="40"/>
      <c r="F366" s="17">
        <v>7000</v>
      </c>
      <c r="G366" s="17">
        <v>7000</v>
      </c>
      <c r="H366" s="17">
        <v>0</v>
      </c>
      <c r="I366" s="17">
        <v>6859.6</v>
      </c>
      <c r="J366" s="17">
        <v>6859.6</v>
      </c>
      <c r="K366" s="17">
        <v>0</v>
      </c>
      <c r="L366" s="19">
        <f t="shared" si="48"/>
        <v>97.99428571428572</v>
      </c>
    </row>
    <row r="367" spans="1:12" s="2" customFormat="1" ht="15" customHeight="1">
      <c r="A367" s="21"/>
      <c r="B367" s="21">
        <v>90013</v>
      </c>
      <c r="C367" s="21"/>
      <c r="D367" s="45" t="s">
        <v>127</v>
      </c>
      <c r="E367" s="46"/>
      <c r="F367" s="22">
        <f aca="true" t="shared" si="52" ref="F367:K367">SUM(F368)</f>
        <v>13800</v>
      </c>
      <c r="G367" s="22">
        <f t="shared" si="52"/>
        <v>13800</v>
      </c>
      <c r="H367" s="22">
        <f t="shared" si="52"/>
        <v>0</v>
      </c>
      <c r="I367" s="22">
        <f t="shared" si="52"/>
        <v>13776</v>
      </c>
      <c r="J367" s="22">
        <f t="shared" si="52"/>
        <v>13776</v>
      </c>
      <c r="K367" s="22">
        <f t="shared" si="52"/>
        <v>0</v>
      </c>
      <c r="L367" s="12">
        <f t="shared" si="48"/>
        <v>99.82608695652175</v>
      </c>
    </row>
    <row r="368" spans="1:12" ht="15" customHeight="1">
      <c r="A368" s="16"/>
      <c r="B368" s="16"/>
      <c r="C368" s="16">
        <v>4300</v>
      </c>
      <c r="D368" s="40" t="s">
        <v>9</v>
      </c>
      <c r="E368" s="40"/>
      <c r="F368" s="17">
        <v>13800</v>
      </c>
      <c r="G368" s="17">
        <v>13800</v>
      </c>
      <c r="H368" s="17">
        <v>0</v>
      </c>
      <c r="I368" s="17">
        <v>13776</v>
      </c>
      <c r="J368" s="17">
        <v>13776</v>
      </c>
      <c r="K368" s="17">
        <v>0</v>
      </c>
      <c r="L368" s="19">
        <f t="shared" si="48"/>
        <v>99.82608695652175</v>
      </c>
    </row>
    <row r="369" spans="1:12" s="2" customFormat="1" ht="15" customHeight="1">
      <c r="A369" s="11"/>
      <c r="B369" s="11">
        <v>90015</v>
      </c>
      <c r="C369" s="11"/>
      <c r="D369" s="52" t="s">
        <v>84</v>
      </c>
      <c r="E369" s="52"/>
      <c r="F369" s="12">
        <f aca="true" t="shared" si="53" ref="F369:K369">SUM(F370:F372)</f>
        <v>249000</v>
      </c>
      <c r="G369" s="12">
        <f t="shared" si="53"/>
        <v>249000</v>
      </c>
      <c r="H369" s="12">
        <f t="shared" si="53"/>
        <v>0</v>
      </c>
      <c r="I369" s="12">
        <f t="shared" si="53"/>
        <v>232664.99</v>
      </c>
      <c r="J369" s="12">
        <f t="shared" si="53"/>
        <v>232664.99</v>
      </c>
      <c r="K369" s="12">
        <f t="shared" si="53"/>
        <v>0</v>
      </c>
      <c r="L369" s="12">
        <f t="shared" si="48"/>
        <v>93.43975502008031</v>
      </c>
    </row>
    <row r="370" spans="1:12" s="4" customFormat="1" ht="15" customHeight="1">
      <c r="A370" s="24"/>
      <c r="B370" s="24"/>
      <c r="C370" s="16">
        <v>4210</v>
      </c>
      <c r="D370" s="40" t="s">
        <v>8</v>
      </c>
      <c r="E370" s="40"/>
      <c r="F370" s="19">
        <v>12000</v>
      </c>
      <c r="G370" s="19">
        <v>12000</v>
      </c>
      <c r="H370" s="17">
        <v>0</v>
      </c>
      <c r="I370" s="19">
        <v>0</v>
      </c>
      <c r="J370" s="19">
        <v>0</v>
      </c>
      <c r="K370" s="17">
        <v>0</v>
      </c>
      <c r="L370" s="19">
        <f t="shared" si="48"/>
        <v>0</v>
      </c>
    </row>
    <row r="371" spans="1:12" ht="15" customHeight="1">
      <c r="A371" s="16"/>
      <c r="B371" s="16"/>
      <c r="C371" s="16">
        <v>4260</v>
      </c>
      <c r="D371" s="40" t="s">
        <v>17</v>
      </c>
      <c r="E371" s="40"/>
      <c r="F371" s="17">
        <v>167959</v>
      </c>
      <c r="G371" s="17">
        <v>167959</v>
      </c>
      <c r="H371" s="17">
        <v>0</v>
      </c>
      <c r="I371" s="17">
        <v>163624.06</v>
      </c>
      <c r="J371" s="17">
        <v>163624.06</v>
      </c>
      <c r="K371" s="17">
        <v>0</v>
      </c>
      <c r="L371" s="19">
        <f t="shared" si="48"/>
        <v>97.41904869640805</v>
      </c>
    </row>
    <row r="372" spans="1:12" ht="15" customHeight="1">
      <c r="A372" s="16"/>
      <c r="B372" s="16"/>
      <c r="C372" s="16">
        <v>4300</v>
      </c>
      <c r="D372" s="40" t="s">
        <v>9</v>
      </c>
      <c r="E372" s="40"/>
      <c r="F372" s="17">
        <v>69041</v>
      </c>
      <c r="G372" s="17">
        <v>69041</v>
      </c>
      <c r="H372" s="17">
        <v>0</v>
      </c>
      <c r="I372" s="17">
        <v>69040.93</v>
      </c>
      <c r="J372" s="17">
        <v>69040.93</v>
      </c>
      <c r="K372" s="17">
        <v>0</v>
      </c>
      <c r="L372" s="19">
        <f t="shared" si="48"/>
        <v>99.99989861097028</v>
      </c>
    </row>
    <row r="373" spans="1:12" s="2" customFormat="1" ht="15" customHeight="1">
      <c r="A373" s="11"/>
      <c r="B373" s="11">
        <v>90095</v>
      </c>
      <c r="C373" s="11"/>
      <c r="D373" s="52" t="s">
        <v>7</v>
      </c>
      <c r="E373" s="52"/>
      <c r="F373" s="12">
        <f aca="true" t="shared" si="54" ref="F373:K373">SUM(F374:F384)</f>
        <v>240456</v>
      </c>
      <c r="G373" s="12">
        <f t="shared" si="54"/>
        <v>240456</v>
      </c>
      <c r="H373" s="12">
        <f t="shared" si="54"/>
        <v>0</v>
      </c>
      <c r="I373" s="12">
        <f t="shared" si="54"/>
        <v>222435.87</v>
      </c>
      <c r="J373" s="12">
        <f t="shared" si="54"/>
        <v>222435.87</v>
      </c>
      <c r="K373" s="12">
        <f t="shared" si="54"/>
        <v>0</v>
      </c>
      <c r="L373" s="12">
        <f t="shared" si="48"/>
        <v>92.50585138237348</v>
      </c>
    </row>
    <row r="374" spans="1:12" s="2" customFormat="1" ht="15" customHeight="1">
      <c r="A374" s="11"/>
      <c r="B374" s="11"/>
      <c r="C374" s="16">
        <v>3020</v>
      </c>
      <c r="D374" s="40" t="s">
        <v>35</v>
      </c>
      <c r="E374" s="40"/>
      <c r="F374" s="37">
        <v>3973</v>
      </c>
      <c r="G374" s="37">
        <v>3973</v>
      </c>
      <c r="H374" s="17">
        <v>0</v>
      </c>
      <c r="I374" s="37">
        <v>3972.5</v>
      </c>
      <c r="J374" s="37">
        <v>3972.5</v>
      </c>
      <c r="K374" s="17">
        <v>0</v>
      </c>
      <c r="L374" s="19">
        <f t="shared" si="48"/>
        <v>99.98741505159828</v>
      </c>
    </row>
    <row r="375" spans="1:12" ht="15" customHeight="1">
      <c r="A375" s="16"/>
      <c r="B375" s="16"/>
      <c r="C375" s="16">
        <v>4010</v>
      </c>
      <c r="D375" s="40" t="s">
        <v>20</v>
      </c>
      <c r="E375" s="40"/>
      <c r="F375" s="37">
        <v>169150</v>
      </c>
      <c r="G375" s="37">
        <v>169150</v>
      </c>
      <c r="H375" s="17">
        <v>0</v>
      </c>
      <c r="I375" s="37">
        <v>157433.13</v>
      </c>
      <c r="J375" s="37">
        <v>157433.13</v>
      </c>
      <c r="K375" s="17">
        <v>0</v>
      </c>
      <c r="L375" s="19">
        <f t="shared" si="48"/>
        <v>93.07308897428318</v>
      </c>
    </row>
    <row r="376" spans="1:12" ht="15" customHeight="1">
      <c r="A376" s="16"/>
      <c r="B376" s="16"/>
      <c r="C376" s="16">
        <v>4040</v>
      </c>
      <c r="D376" s="40" t="s">
        <v>21</v>
      </c>
      <c r="E376" s="40"/>
      <c r="F376" s="37">
        <v>11385</v>
      </c>
      <c r="G376" s="37">
        <v>11385</v>
      </c>
      <c r="H376" s="17">
        <v>0</v>
      </c>
      <c r="I376" s="37">
        <v>11384.8</v>
      </c>
      <c r="J376" s="37">
        <v>11384.8</v>
      </c>
      <c r="K376" s="17">
        <v>0</v>
      </c>
      <c r="L376" s="19">
        <f t="shared" si="48"/>
        <v>99.99824330259113</v>
      </c>
    </row>
    <row r="377" spans="1:12" ht="15" customHeight="1">
      <c r="A377" s="16"/>
      <c r="B377" s="16"/>
      <c r="C377" s="16">
        <v>4110</v>
      </c>
      <c r="D377" s="40" t="s">
        <v>22</v>
      </c>
      <c r="E377" s="40"/>
      <c r="F377" s="37">
        <v>29821</v>
      </c>
      <c r="G377" s="37">
        <v>29821</v>
      </c>
      <c r="H377" s="17">
        <v>0</v>
      </c>
      <c r="I377" s="37">
        <v>29784.84</v>
      </c>
      <c r="J377" s="37">
        <v>29784.84</v>
      </c>
      <c r="K377" s="17">
        <v>0</v>
      </c>
      <c r="L377" s="19">
        <f t="shared" si="48"/>
        <v>99.87874316756647</v>
      </c>
    </row>
    <row r="378" spans="1:12" ht="15" customHeight="1">
      <c r="A378" s="16"/>
      <c r="B378" s="16"/>
      <c r="C378" s="16">
        <v>4120</v>
      </c>
      <c r="D378" s="40" t="s">
        <v>23</v>
      </c>
      <c r="E378" s="40"/>
      <c r="F378" s="37">
        <v>3500</v>
      </c>
      <c r="G378" s="37">
        <v>3500</v>
      </c>
      <c r="H378" s="17">
        <v>0</v>
      </c>
      <c r="I378" s="37">
        <v>3459.34</v>
      </c>
      <c r="J378" s="37">
        <v>3459.34</v>
      </c>
      <c r="K378" s="17">
        <v>0</v>
      </c>
      <c r="L378" s="19">
        <f t="shared" si="48"/>
        <v>98.83828571428572</v>
      </c>
    </row>
    <row r="379" spans="1:12" ht="15" customHeight="1">
      <c r="A379" s="16"/>
      <c r="B379" s="16"/>
      <c r="C379" s="16">
        <v>4210</v>
      </c>
      <c r="D379" s="40" t="s">
        <v>8</v>
      </c>
      <c r="E379" s="40"/>
      <c r="F379" s="37">
        <v>4327</v>
      </c>
      <c r="G379" s="37">
        <v>4327</v>
      </c>
      <c r="H379" s="17">
        <v>0</v>
      </c>
      <c r="I379" s="37">
        <v>3622.41</v>
      </c>
      <c r="J379" s="37">
        <v>3622.41</v>
      </c>
      <c r="K379" s="17">
        <v>0</v>
      </c>
      <c r="L379" s="19">
        <f t="shared" si="48"/>
        <v>83.71643170788074</v>
      </c>
    </row>
    <row r="380" spans="1:12" ht="15" customHeight="1">
      <c r="A380" s="16"/>
      <c r="B380" s="16"/>
      <c r="C380" s="16">
        <v>4260</v>
      </c>
      <c r="D380" s="40" t="s">
        <v>17</v>
      </c>
      <c r="E380" s="40"/>
      <c r="F380" s="37">
        <v>6000</v>
      </c>
      <c r="G380" s="37">
        <v>6000</v>
      </c>
      <c r="H380" s="17">
        <v>0</v>
      </c>
      <c r="I380" s="37">
        <v>5420.19</v>
      </c>
      <c r="J380" s="37">
        <v>5420.19</v>
      </c>
      <c r="K380" s="17">
        <v>0</v>
      </c>
      <c r="L380" s="19">
        <f t="shared" si="48"/>
        <v>90.3365</v>
      </c>
    </row>
    <row r="381" spans="1:12" ht="15" customHeight="1">
      <c r="A381" s="16"/>
      <c r="B381" s="16"/>
      <c r="C381" s="16">
        <v>4280</v>
      </c>
      <c r="D381" s="40" t="s">
        <v>30</v>
      </c>
      <c r="E381" s="40"/>
      <c r="F381" s="37">
        <v>1000</v>
      </c>
      <c r="G381" s="37">
        <v>1000</v>
      </c>
      <c r="H381" s="17">
        <v>0</v>
      </c>
      <c r="I381" s="37">
        <v>700</v>
      </c>
      <c r="J381" s="37">
        <v>700</v>
      </c>
      <c r="K381" s="17">
        <v>0</v>
      </c>
      <c r="L381" s="19">
        <f t="shared" si="48"/>
        <v>70</v>
      </c>
    </row>
    <row r="382" spans="1:12" ht="15" customHeight="1">
      <c r="A382" s="16"/>
      <c r="B382" s="16"/>
      <c r="C382" s="16">
        <v>4300</v>
      </c>
      <c r="D382" s="40" t="s">
        <v>9</v>
      </c>
      <c r="E382" s="40"/>
      <c r="F382" s="37">
        <v>4200</v>
      </c>
      <c r="G382" s="37">
        <v>4200</v>
      </c>
      <c r="H382" s="17">
        <v>0</v>
      </c>
      <c r="I382" s="37">
        <v>124</v>
      </c>
      <c r="J382" s="37">
        <v>124</v>
      </c>
      <c r="K382" s="17">
        <v>0</v>
      </c>
      <c r="L382" s="19">
        <f t="shared" si="48"/>
        <v>2.9523809523809526</v>
      </c>
    </row>
    <row r="383" spans="1:12" ht="48" customHeight="1">
      <c r="A383" s="16"/>
      <c r="B383" s="16"/>
      <c r="C383" s="16">
        <v>4370</v>
      </c>
      <c r="D383" s="40" t="s">
        <v>32</v>
      </c>
      <c r="E383" s="40"/>
      <c r="F383" s="37">
        <v>1000</v>
      </c>
      <c r="G383" s="37">
        <v>1000</v>
      </c>
      <c r="H383" s="17">
        <v>0</v>
      </c>
      <c r="I383" s="37">
        <v>518.04</v>
      </c>
      <c r="J383" s="37">
        <v>518.04</v>
      </c>
      <c r="K383" s="17">
        <v>0</v>
      </c>
      <c r="L383" s="19">
        <f t="shared" si="48"/>
        <v>51.803999999999995</v>
      </c>
    </row>
    <row r="384" spans="1:12" ht="34.5" customHeight="1">
      <c r="A384" s="16"/>
      <c r="B384" s="16"/>
      <c r="C384" s="16">
        <v>4440</v>
      </c>
      <c r="D384" s="40" t="s">
        <v>33</v>
      </c>
      <c r="E384" s="40"/>
      <c r="F384" s="37">
        <v>6100</v>
      </c>
      <c r="G384" s="37">
        <v>6100</v>
      </c>
      <c r="H384" s="17">
        <v>0</v>
      </c>
      <c r="I384" s="37">
        <v>6016.62</v>
      </c>
      <c r="J384" s="37">
        <v>6016.62</v>
      </c>
      <c r="K384" s="17">
        <v>0</v>
      </c>
      <c r="L384" s="19">
        <f t="shared" si="48"/>
        <v>98.63311475409836</v>
      </c>
    </row>
    <row r="385" spans="1:12" s="1" customFormat="1" ht="15" customHeight="1">
      <c r="A385" s="6">
        <v>921</v>
      </c>
      <c r="B385" s="6"/>
      <c r="C385" s="6"/>
      <c r="D385" s="51" t="s">
        <v>85</v>
      </c>
      <c r="E385" s="51"/>
      <c r="F385" s="8">
        <f aca="true" t="shared" si="55" ref="F385:K385">SUM(F389,F386,F391)</f>
        <v>318588</v>
      </c>
      <c r="G385" s="8">
        <f t="shared" si="55"/>
        <v>253318</v>
      </c>
      <c r="H385" s="8">
        <f t="shared" si="55"/>
        <v>65270</v>
      </c>
      <c r="I385" s="8">
        <f t="shared" si="55"/>
        <v>313759.14999999997</v>
      </c>
      <c r="J385" s="8">
        <f t="shared" si="55"/>
        <v>248489.14999999997</v>
      </c>
      <c r="K385" s="8">
        <f t="shared" si="55"/>
        <v>65270</v>
      </c>
      <c r="L385" s="8">
        <f t="shared" si="48"/>
        <v>98.48429633256744</v>
      </c>
    </row>
    <row r="386" spans="1:12" s="2" customFormat="1" ht="15" customHeight="1">
      <c r="A386" s="11"/>
      <c r="B386" s="11">
        <v>92109</v>
      </c>
      <c r="C386" s="11"/>
      <c r="D386" s="52" t="s">
        <v>86</v>
      </c>
      <c r="E386" s="52"/>
      <c r="F386" s="12">
        <f aca="true" t="shared" si="56" ref="F386:K386">SUM(F387:F388)</f>
        <v>155153</v>
      </c>
      <c r="G386" s="12">
        <f t="shared" si="56"/>
        <v>155153</v>
      </c>
      <c r="H386" s="12">
        <f t="shared" si="56"/>
        <v>0</v>
      </c>
      <c r="I386" s="12">
        <f t="shared" si="56"/>
        <v>150929.47999999998</v>
      </c>
      <c r="J386" s="12">
        <f t="shared" si="56"/>
        <v>150929.47999999998</v>
      </c>
      <c r="K386" s="12">
        <f t="shared" si="56"/>
        <v>0</v>
      </c>
      <c r="L386" s="12">
        <f t="shared" si="48"/>
        <v>97.27783542696564</v>
      </c>
    </row>
    <row r="387" spans="1:12" ht="34.5" customHeight="1">
      <c r="A387" s="16"/>
      <c r="B387" s="16"/>
      <c r="C387" s="16">
        <v>2480</v>
      </c>
      <c r="D387" s="40" t="s">
        <v>87</v>
      </c>
      <c r="E387" s="40"/>
      <c r="F387" s="17">
        <v>124500</v>
      </c>
      <c r="G387" s="17">
        <v>124500</v>
      </c>
      <c r="H387" s="17">
        <v>0</v>
      </c>
      <c r="I387" s="17">
        <v>120276.48</v>
      </c>
      <c r="J387" s="17">
        <v>120276.48</v>
      </c>
      <c r="K387" s="17">
        <v>0</v>
      </c>
      <c r="L387" s="19">
        <f t="shared" si="48"/>
        <v>96.60761445783133</v>
      </c>
    </row>
    <row r="388" spans="1:12" ht="21.75" customHeight="1">
      <c r="A388" s="16"/>
      <c r="B388" s="16"/>
      <c r="C388" s="16">
        <v>4270</v>
      </c>
      <c r="D388" s="43" t="s">
        <v>121</v>
      </c>
      <c r="E388" s="44"/>
      <c r="F388" s="17">
        <v>30653</v>
      </c>
      <c r="G388" s="17">
        <v>30653</v>
      </c>
      <c r="H388" s="17">
        <v>0</v>
      </c>
      <c r="I388" s="17">
        <v>30653</v>
      </c>
      <c r="J388" s="17">
        <v>30653</v>
      </c>
      <c r="K388" s="17">
        <v>0</v>
      </c>
      <c r="L388" s="19">
        <v>100</v>
      </c>
    </row>
    <row r="389" spans="1:12" s="2" customFormat="1" ht="15" customHeight="1">
      <c r="A389" s="11"/>
      <c r="B389" s="11">
        <v>92116</v>
      </c>
      <c r="C389" s="11"/>
      <c r="D389" s="52" t="s">
        <v>88</v>
      </c>
      <c r="E389" s="52"/>
      <c r="F389" s="12">
        <f aca="true" t="shared" si="57" ref="F389:K389">SUM(F390)</f>
        <v>95500</v>
      </c>
      <c r="G389" s="12">
        <f t="shared" si="57"/>
        <v>95500</v>
      </c>
      <c r="H389" s="12">
        <f t="shared" si="57"/>
        <v>0</v>
      </c>
      <c r="I389" s="12">
        <f t="shared" si="57"/>
        <v>94894.67</v>
      </c>
      <c r="J389" s="12">
        <f t="shared" si="57"/>
        <v>94894.67</v>
      </c>
      <c r="K389" s="12">
        <f t="shared" si="57"/>
        <v>0</v>
      </c>
      <c r="L389" s="12">
        <f t="shared" si="48"/>
        <v>99.36614659685864</v>
      </c>
    </row>
    <row r="390" spans="1:12" ht="30.75" customHeight="1">
      <c r="A390" s="16"/>
      <c r="B390" s="16"/>
      <c r="C390" s="16">
        <v>2480</v>
      </c>
      <c r="D390" s="40" t="s">
        <v>87</v>
      </c>
      <c r="E390" s="40"/>
      <c r="F390" s="17">
        <v>95500</v>
      </c>
      <c r="G390" s="17">
        <v>95500</v>
      </c>
      <c r="H390" s="17">
        <v>0</v>
      </c>
      <c r="I390" s="17">
        <v>94894.67</v>
      </c>
      <c r="J390" s="17">
        <v>94894.67</v>
      </c>
      <c r="K390" s="17">
        <v>0</v>
      </c>
      <c r="L390" s="19">
        <f t="shared" si="48"/>
        <v>99.36614659685864</v>
      </c>
    </row>
    <row r="391" spans="1:12" s="2" customFormat="1" ht="18.75" customHeight="1">
      <c r="A391" s="21"/>
      <c r="B391" s="21">
        <v>92195</v>
      </c>
      <c r="C391" s="21"/>
      <c r="D391" s="45" t="s">
        <v>7</v>
      </c>
      <c r="E391" s="46"/>
      <c r="F391" s="22">
        <f aca="true" t="shared" si="58" ref="F391:K391">SUM(F392:F393)</f>
        <v>67935</v>
      </c>
      <c r="G391" s="22">
        <f t="shared" si="58"/>
        <v>2665</v>
      </c>
      <c r="H391" s="22">
        <f t="shared" si="58"/>
        <v>65270</v>
      </c>
      <c r="I391" s="22">
        <f t="shared" si="58"/>
        <v>67935</v>
      </c>
      <c r="J391" s="22">
        <f t="shared" si="58"/>
        <v>2665</v>
      </c>
      <c r="K391" s="22">
        <f t="shared" si="58"/>
        <v>65270</v>
      </c>
      <c r="L391" s="19">
        <f t="shared" si="48"/>
        <v>100</v>
      </c>
    </row>
    <row r="392" spans="1:12" ht="17.25" customHeight="1">
      <c r="A392" s="16"/>
      <c r="B392" s="16"/>
      <c r="C392" s="16">
        <v>4210</v>
      </c>
      <c r="D392" s="40" t="s">
        <v>8</v>
      </c>
      <c r="E392" s="40"/>
      <c r="F392" s="17">
        <v>2665</v>
      </c>
      <c r="G392" s="17">
        <v>2665</v>
      </c>
      <c r="H392" s="17">
        <v>0</v>
      </c>
      <c r="I392" s="17">
        <v>2665</v>
      </c>
      <c r="J392" s="17">
        <v>2665</v>
      </c>
      <c r="K392" s="18"/>
      <c r="L392" s="19">
        <f t="shared" si="48"/>
        <v>100</v>
      </c>
    </row>
    <row r="393" spans="1:12" ht="30.75" customHeight="1">
      <c r="A393" s="16"/>
      <c r="B393" s="16"/>
      <c r="C393" s="16">
        <v>6060</v>
      </c>
      <c r="D393" s="41" t="s">
        <v>109</v>
      </c>
      <c r="E393" s="42"/>
      <c r="F393" s="17">
        <v>65270</v>
      </c>
      <c r="G393" s="17">
        <v>0</v>
      </c>
      <c r="H393" s="17">
        <v>65270</v>
      </c>
      <c r="I393" s="17">
        <v>65270</v>
      </c>
      <c r="J393" s="17">
        <v>0</v>
      </c>
      <c r="K393" s="18">
        <v>65270</v>
      </c>
      <c r="L393" s="19">
        <f t="shared" si="48"/>
        <v>100</v>
      </c>
    </row>
    <row r="394" spans="1:12" s="1" customFormat="1" ht="15" customHeight="1">
      <c r="A394" s="6">
        <v>926</v>
      </c>
      <c r="B394" s="6"/>
      <c r="C394" s="6"/>
      <c r="D394" s="51" t="s">
        <v>89</v>
      </c>
      <c r="E394" s="51"/>
      <c r="F394" s="8">
        <f aca="true" t="shared" si="59" ref="F394:K394">SUM(F395)</f>
        <v>110788</v>
      </c>
      <c r="G394" s="8">
        <f t="shared" si="59"/>
        <v>110788</v>
      </c>
      <c r="H394" s="8">
        <f t="shared" si="59"/>
        <v>0</v>
      </c>
      <c r="I394" s="8">
        <f t="shared" si="59"/>
        <v>105724.9</v>
      </c>
      <c r="J394" s="8">
        <f t="shared" si="59"/>
        <v>105724.9</v>
      </c>
      <c r="K394" s="8">
        <f t="shared" si="59"/>
        <v>0</v>
      </c>
      <c r="L394" s="8">
        <f t="shared" si="48"/>
        <v>95.42992020796476</v>
      </c>
    </row>
    <row r="395" spans="1:12" s="2" customFormat="1" ht="15" customHeight="1">
      <c r="A395" s="11"/>
      <c r="B395" s="11">
        <v>92605</v>
      </c>
      <c r="C395" s="11"/>
      <c r="D395" s="52" t="s">
        <v>90</v>
      </c>
      <c r="E395" s="52"/>
      <c r="F395" s="12">
        <f aca="true" t="shared" si="60" ref="F395:K395">SUM(F396:F398)</f>
        <v>110788</v>
      </c>
      <c r="G395" s="12">
        <f t="shared" si="60"/>
        <v>110788</v>
      </c>
      <c r="H395" s="12">
        <f t="shared" si="60"/>
        <v>0</v>
      </c>
      <c r="I395" s="12">
        <f t="shared" si="60"/>
        <v>105724.9</v>
      </c>
      <c r="J395" s="12">
        <f t="shared" si="60"/>
        <v>105724.9</v>
      </c>
      <c r="K395" s="12">
        <f t="shared" si="60"/>
        <v>0</v>
      </c>
      <c r="L395" s="12">
        <f t="shared" si="48"/>
        <v>95.42992020796476</v>
      </c>
    </row>
    <row r="396" spans="1:12" s="4" customFormat="1" ht="60.75" customHeight="1">
      <c r="A396" s="24"/>
      <c r="B396" s="24"/>
      <c r="C396" s="24">
        <v>2830</v>
      </c>
      <c r="D396" s="47" t="s">
        <v>110</v>
      </c>
      <c r="E396" s="48"/>
      <c r="F396" s="19">
        <v>90000</v>
      </c>
      <c r="G396" s="19">
        <v>90000</v>
      </c>
      <c r="H396" s="17">
        <v>0</v>
      </c>
      <c r="I396" s="19">
        <v>90000</v>
      </c>
      <c r="J396" s="19">
        <v>90000</v>
      </c>
      <c r="K396" s="17">
        <v>0</v>
      </c>
      <c r="L396" s="19">
        <f t="shared" si="48"/>
        <v>100</v>
      </c>
    </row>
    <row r="397" spans="1:12" ht="15.75" customHeight="1">
      <c r="A397" s="16"/>
      <c r="B397" s="16"/>
      <c r="C397" s="16">
        <v>4260</v>
      </c>
      <c r="D397" s="40" t="s">
        <v>17</v>
      </c>
      <c r="E397" s="40"/>
      <c r="F397" s="17">
        <v>20038</v>
      </c>
      <c r="G397" s="17">
        <v>20038</v>
      </c>
      <c r="H397" s="17">
        <v>0</v>
      </c>
      <c r="I397" s="17">
        <v>14986.9</v>
      </c>
      <c r="J397" s="17">
        <v>14986.9</v>
      </c>
      <c r="K397" s="17">
        <v>0</v>
      </c>
      <c r="L397" s="19">
        <f t="shared" si="48"/>
        <v>74.79239445054397</v>
      </c>
    </row>
    <row r="398" spans="1:12" ht="19.5" customHeight="1">
      <c r="A398" s="16"/>
      <c r="B398" s="16"/>
      <c r="C398" s="16">
        <v>4300</v>
      </c>
      <c r="D398" s="40" t="s">
        <v>9</v>
      </c>
      <c r="E398" s="40"/>
      <c r="F398" s="17">
        <v>750</v>
      </c>
      <c r="G398" s="17">
        <v>750</v>
      </c>
      <c r="H398" s="17">
        <v>0</v>
      </c>
      <c r="I398" s="17">
        <v>738</v>
      </c>
      <c r="J398" s="17">
        <v>738</v>
      </c>
      <c r="K398" s="17">
        <v>0</v>
      </c>
      <c r="L398" s="19">
        <f t="shared" si="48"/>
        <v>98.4</v>
      </c>
    </row>
    <row r="399" spans="1:12" ht="37.5" customHeight="1">
      <c r="A399" s="57" t="s">
        <v>91</v>
      </c>
      <c r="B399" s="57"/>
      <c r="C399" s="57"/>
      <c r="D399" s="57"/>
      <c r="E399" s="57"/>
      <c r="F399" s="25">
        <f aca="true" t="shared" si="61" ref="F399:K399">SUM(F394,F335,F315,F300,F236,F229,F134,F131,F128,F106,F79,F39,F24,F16,F7,F385,F13,F33)</f>
        <v>18950348.78</v>
      </c>
      <c r="G399" s="25">
        <f t="shared" si="61"/>
        <v>15900196.78</v>
      </c>
      <c r="H399" s="25">
        <f t="shared" si="61"/>
        <v>3050152</v>
      </c>
      <c r="I399" s="25">
        <f t="shared" si="61"/>
        <v>17770970.419999994</v>
      </c>
      <c r="J399" s="25">
        <f t="shared" si="61"/>
        <v>15174908.439999998</v>
      </c>
      <c r="K399" s="25">
        <f t="shared" si="61"/>
        <v>2596061.98</v>
      </c>
      <c r="L399" s="8">
        <f t="shared" si="48"/>
        <v>93.77648203897593</v>
      </c>
    </row>
  </sheetData>
  <sheetProtection/>
  <mergeCells count="407">
    <mergeCell ref="D15:E15"/>
    <mergeCell ref="D325:E325"/>
    <mergeCell ref="D329:E329"/>
    <mergeCell ref="D330:E330"/>
    <mergeCell ref="D334:E334"/>
    <mergeCell ref="D346:E346"/>
    <mergeCell ref="D126:E126"/>
    <mergeCell ref="D127:E127"/>
    <mergeCell ref="D254:E254"/>
    <mergeCell ref="D255:E255"/>
    <mergeCell ref="D352:E352"/>
    <mergeCell ref="D354:E354"/>
    <mergeCell ref="D355:E355"/>
    <mergeCell ref="D347:E347"/>
    <mergeCell ref="D240:E240"/>
    <mergeCell ref="D223:E223"/>
    <mergeCell ref="D331:E331"/>
    <mergeCell ref="D332:E332"/>
    <mergeCell ref="D224:E224"/>
    <mergeCell ref="D253:E253"/>
    <mergeCell ref="D249:E249"/>
    <mergeCell ref="D251:E251"/>
    <mergeCell ref="D252:E252"/>
    <mergeCell ref="D238:E238"/>
    <mergeCell ref="D241:E241"/>
    <mergeCell ref="D226:E226"/>
    <mergeCell ref="D231:E231"/>
    <mergeCell ref="D232:E232"/>
    <mergeCell ref="D227:E227"/>
    <mergeCell ref="D228:E228"/>
    <mergeCell ref="L3:L5"/>
    <mergeCell ref="A3:A5"/>
    <mergeCell ref="B3:B5"/>
    <mergeCell ref="C3:C5"/>
    <mergeCell ref="D3:E5"/>
    <mergeCell ref="F3:H3"/>
    <mergeCell ref="F4:F5"/>
    <mergeCell ref="G4:H4"/>
    <mergeCell ref="D6:E6"/>
    <mergeCell ref="D7:E7"/>
    <mergeCell ref="D8:E8"/>
    <mergeCell ref="I3:K3"/>
    <mergeCell ref="I4:I5"/>
    <mergeCell ref="J4:K4"/>
    <mergeCell ref="D17:E17"/>
    <mergeCell ref="D18:E18"/>
    <mergeCell ref="D19:E19"/>
    <mergeCell ref="D12:E12"/>
    <mergeCell ref="D16:E16"/>
    <mergeCell ref="D9:E9"/>
    <mergeCell ref="D10:E10"/>
    <mergeCell ref="D11:E11"/>
    <mergeCell ref="D13:E13"/>
    <mergeCell ref="D14:E14"/>
    <mergeCell ref="D20:E20"/>
    <mergeCell ref="D24:E24"/>
    <mergeCell ref="D23:E23"/>
    <mergeCell ref="D22:E22"/>
    <mergeCell ref="D34:E34"/>
    <mergeCell ref="D33:E33"/>
    <mergeCell ref="D25:E25"/>
    <mergeCell ref="D30:E30"/>
    <mergeCell ref="D31:E31"/>
    <mergeCell ref="D21:E21"/>
    <mergeCell ref="D44:E44"/>
    <mergeCell ref="D46:E46"/>
    <mergeCell ref="D47:E47"/>
    <mergeCell ref="D39:E39"/>
    <mergeCell ref="D40:E40"/>
    <mergeCell ref="D41:E41"/>
    <mergeCell ref="D42:E42"/>
    <mergeCell ref="D43:E43"/>
    <mergeCell ref="D45:E45"/>
    <mergeCell ref="D58:E58"/>
    <mergeCell ref="D60:E60"/>
    <mergeCell ref="D54:E54"/>
    <mergeCell ref="D55:E55"/>
    <mergeCell ref="D56:E56"/>
    <mergeCell ref="D48:E48"/>
    <mergeCell ref="D49:E49"/>
    <mergeCell ref="D50:E50"/>
    <mergeCell ref="D51:E51"/>
    <mergeCell ref="D57:E57"/>
    <mergeCell ref="D71:E71"/>
    <mergeCell ref="D68:E68"/>
    <mergeCell ref="D69:E69"/>
    <mergeCell ref="D70:E70"/>
    <mergeCell ref="D64:E64"/>
    <mergeCell ref="D65:E65"/>
    <mergeCell ref="D67:E67"/>
    <mergeCell ref="D76:E76"/>
    <mergeCell ref="D77:E77"/>
    <mergeCell ref="D78:E78"/>
    <mergeCell ref="D72:E72"/>
    <mergeCell ref="D74:E74"/>
    <mergeCell ref="D75:E75"/>
    <mergeCell ref="D73:E73"/>
    <mergeCell ref="D81:E81"/>
    <mergeCell ref="D82:E82"/>
    <mergeCell ref="D83:E83"/>
    <mergeCell ref="D79:E79"/>
    <mergeCell ref="D80:E80"/>
    <mergeCell ref="D110:E110"/>
    <mergeCell ref="D108:E108"/>
    <mergeCell ref="D102:E102"/>
    <mergeCell ref="D95:E95"/>
    <mergeCell ref="D103:E103"/>
    <mergeCell ref="D106:E106"/>
    <mergeCell ref="D107:E107"/>
    <mergeCell ref="D109:E109"/>
    <mergeCell ref="D116:E116"/>
    <mergeCell ref="D117:E117"/>
    <mergeCell ref="D113:E113"/>
    <mergeCell ref="D114:E114"/>
    <mergeCell ref="D115:E115"/>
    <mergeCell ref="D111:E111"/>
    <mergeCell ref="D124:E124"/>
    <mergeCell ref="D125:E125"/>
    <mergeCell ref="D120:E120"/>
    <mergeCell ref="D122:E122"/>
    <mergeCell ref="D123:E123"/>
    <mergeCell ref="D112:E112"/>
    <mergeCell ref="D118:E118"/>
    <mergeCell ref="D128:E128"/>
    <mergeCell ref="D129:E129"/>
    <mergeCell ref="D398:E398"/>
    <mergeCell ref="D134:E134"/>
    <mergeCell ref="D135:E135"/>
    <mergeCell ref="D136:E136"/>
    <mergeCell ref="D130:E130"/>
    <mergeCell ref="D131:E131"/>
    <mergeCell ref="D132:E132"/>
    <mergeCell ref="D133:E133"/>
    <mergeCell ref="D140:E140"/>
    <mergeCell ref="D141:E141"/>
    <mergeCell ref="D142:E142"/>
    <mergeCell ref="D137:E137"/>
    <mergeCell ref="D138:E138"/>
    <mergeCell ref="D139:E139"/>
    <mergeCell ref="D146:E146"/>
    <mergeCell ref="D147:E147"/>
    <mergeCell ref="D148:E148"/>
    <mergeCell ref="D143:E143"/>
    <mergeCell ref="D144:E144"/>
    <mergeCell ref="D145:E145"/>
    <mergeCell ref="D152:E152"/>
    <mergeCell ref="D153:E153"/>
    <mergeCell ref="D154:E154"/>
    <mergeCell ref="D149:E149"/>
    <mergeCell ref="D150:E150"/>
    <mergeCell ref="D151:E151"/>
    <mergeCell ref="D159:E159"/>
    <mergeCell ref="D160:E160"/>
    <mergeCell ref="D161:E161"/>
    <mergeCell ref="D155:E155"/>
    <mergeCell ref="D156:E156"/>
    <mergeCell ref="D157:E157"/>
    <mergeCell ref="D158:E158"/>
    <mergeCell ref="D169:E169"/>
    <mergeCell ref="D165:E165"/>
    <mergeCell ref="D166:E166"/>
    <mergeCell ref="D167:E167"/>
    <mergeCell ref="D162:E162"/>
    <mergeCell ref="D163:E163"/>
    <mergeCell ref="D164:E164"/>
    <mergeCell ref="D168:E168"/>
    <mergeCell ref="D174:E174"/>
    <mergeCell ref="D176:E176"/>
    <mergeCell ref="D177:E177"/>
    <mergeCell ref="D175:E175"/>
    <mergeCell ref="D192:E192"/>
    <mergeCell ref="D170:E170"/>
    <mergeCell ref="D197:E197"/>
    <mergeCell ref="D198:E198"/>
    <mergeCell ref="D199:E199"/>
    <mergeCell ref="D195:E195"/>
    <mergeCell ref="D196:E196"/>
    <mergeCell ref="D178:E178"/>
    <mergeCell ref="D179:E179"/>
    <mergeCell ref="D180:E180"/>
    <mergeCell ref="D203:E203"/>
    <mergeCell ref="D204:E204"/>
    <mergeCell ref="D205:E205"/>
    <mergeCell ref="D210:E210"/>
    <mergeCell ref="D200:E200"/>
    <mergeCell ref="D201:E201"/>
    <mergeCell ref="D202:E202"/>
    <mergeCell ref="D218:E218"/>
    <mergeCell ref="D211:E211"/>
    <mergeCell ref="D212:E212"/>
    <mergeCell ref="D206:E206"/>
    <mergeCell ref="D207:E207"/>
    <mergeCell ref="D208:E208"/>
    <mergeCell ref="D256:E256"/>
    <mergeCell ref="D257:E257"/>
    <mergeCell ref="D259:E259"/>
    <mergeCell ref="D258:E258"/>
    <mergeCell ref="D220:E220"/>
    <mergeCell ref="D213:E213"/>
    <mergeCell ref="D214:E214"/>
    <mergeCell ref="D215:E215"/>
    <mergeCell ref="D216:E216"/>
    <mergeCell ref="D217:E217"/>
    <mergeCell ref="D265:E265"/>
    <mergeCell ref="D266:E266"/>
    <mergeCell ref="D275:E275"/>
    <mergeCell ref="D267:E267"/>
    <mergeCell ref="D260:E260"/>
    <mergeCell ref="D261:E261"/>
    <mergeCell ref="D262:E262"/>
    <mergeCell ref="D263:E263"/>
    <mergeCell ref="D264:E264"/>
    <mergeCell ref="D278:E278"/>
    <mergeCell ref="D271:E271"/>
    <mergeCell ref="D272:E272"/>
    <mergeCell ref="D273:E273"/>
    <mergeCell ref="D274:E274"/>
    <mergeCell ref="D268:E268"/>
    <mergeCell ref="D269:E269"/>
    <mergeCell ref="D270:E270"/>
    <mergeCell ref="D283:E283"/>
    <mergeCell ref="D284:E284"/>
    <mergeCell ref="D285:E285"/>
    <mergeCell ref="D280:E280"/>
    <mergeCell ref="D281:E281"/>
    <mergeCell ref="D282:E282"/>
    <mergeCell ref="D289:E289"/>
    <mergeCell ref="D290:E290"/>
    <mergeCell ref="D291:E291"/>
    <mergeCell ref="D292:E292"/>
    <mergeCell ref="D293:E293"/>
    <mergeCell ref="D286:E286"/>
    <mergeCell ref="D287:E287"/>
    <mergeCell ref="D288:E288"/>
    <mergeCell ref="D301:E301"/>
    <mergeCell ref="D302:E302"/>
    <mergeCell ref="D303:E303"/>
    <mergeCell ref="D315:E315"/>
    <mergeCell ref="D316:E316"/>
    <mergeCell ref="D294:E294"/>
    <mergeCell ref="D299:E299"/>
    <mergeCell ref="D300:E300"/>
    <mergeCell ref="D295:E295"/>
    <mergeCell ref="D298:E298"/>
    <mergeCell ref="D311:E311"/>
    <mergeCell ref="D313:E313"/>
    <mergeCell ref="D320:E320"/>
    <mergeCell ref="D321:E321"/>
    <mergeCell ref="D304:E304"/>
    <mergeCell ref="D305:E305"/>
    <mergeCell ref="D312:E312"/>
    <mergeCell ref="A399:E399"/>
    <mergeCell ref="D371:E371"/>
    <mergeCell ref="D378:E378"/>
    <mergeCell ref="D379:E379"/>
    <mergeCell ref="D344:E344"/>
    <mergeCell ref="D322:E322"/>
    <mergeCell ref="D337:E337"/>
    <mergeCell ref="D339:E339"/>
    <mergeCell ref="D380:E380"/>
    <mergeCell ref="D375:E375"/>
    <mergeCell ref="D385:E385"/>
    <mergeCell ref="D382:E382"/>
    <mergeCell ref="D396:E396"/>
    <mergeCell ref="D395:E395"/>
    <mergeCell ref="D237:E237"/>
    <mergeCell ref="D239:E239"/>
    <mergeCell ref="D357:E357"/>
    <mergeCell ref="D358:E358"/>
    <mergeCell ref="D359:E359"/>
    <mergeCell ref="D317:E317"/>
    <mergeCell ref="D376:E376"/>
    <mergeCell ref="D377:E377"/>
    <mergeCell ref="D66:E66"/>
    <mergeCell ref="D345:E345"/>
    <mergeCell ref="D314:E314"/>
    <mergeCell ref="D324:E324"/>
    <mergeCell ref="D319:E319"/>
    <mergeCell ref="D351:E351"/>
    <mergeCell ref="D356:E356"/>
    <mergeCell ref="D365:E365"/>
    <mergeCell ref="H1:L1"/>
    <mergeCell ref="D397:E397"/>
    <mergeCell ref="D386:E386"/>
    <mergeCell ref="D387:E387"/>
    <mergeCell ref="D384:E384"/>
    <mergeCell ref="D381:E381"/>
    <mergeCell ref="D389:E389"/>
    <mergeCell ref="D390:E390"/>
    <mergeCell ref="D372:E372"/>
    <mergeCell ref="D373:E373"/>
    <mergeCell ref="A2:L2"/>
    <mergeCell ref="D394:E394"/>
    <mergeCell ref="D333:E333"/>
    <mergeCell ref="D383:E383"/>
    <mergeCell ref="D369:E369"/>
    <mergeCell ref="D338:E338"/>
    <mergeCell ref="D341:E341"/>
    <mergeCell ref="D348:E348"/>
    <mergeCell ref="D342:E342"/>
    <mergeCell ref="D343:E343"/>
    <mergeCell ref="D59:E59"/>
    <mergeCell ref="D61:E61"/>
    <mergeCell ref="D89:E89"/>
    <mergeCell ref="D85:E85"/>
    <mergeCell ref="D84:E84"/>
    <mergeCell ref="D340:E340"/>
    <mergeCell ref="D323:E323"/>
    <mergeCell ref="D94:E94"/>
    <mergeCell ref="D101:E101"/>
    <mergeCell ref="D186:E186"/>
    <mergeCell ref="D190:E190"/>
    <mergeCell ref="D191:E191"/>
    <mergeCell ref="D335:E335"/>
    <mergeCell ref="D336:E336"/>
    <mergeCell ref="D26:E26"/>
    <mergeCell ref="D32:E32"/>
    <mergeCell ref="D35:E35"/>
    <mergeCell ref="D36:E36"/>
    <mergeCell ref="D37:E37"/>
    <mergeCell ref="D38:E38"/>
    <mergeCell ref="D28:E28"/>
    <mergeCell ref="D29:E29"/>
    <mergeCell ref="D27:E27"/>
    <mergeCell ref="D63:E63"/>
    <mergeCell ref="D100:E100"/>
    <mergeCell ref="D91:E91"/>
    <mergeCell ref="D99:E99"/>
    <mergeCell ref="D52:E52"/>
    <mergeCell ref="D53:E53"/>
    <mergeCell ref="D62:E62"/>
    <mergeCell ref="D86:E86"/>
    <mergeCell ref="D87:E87"/>
    <mergeCell ref="D93:E93"/>
    <mergeCell ref="D88:E88"/>
    <mergeCell ref="D187:E187"/>
    <mergeCell ref="D188:E188"/>
    <mergeCell ref="D182:E182"/>
    <mergeCell ref="D184:E184"/>
    <mergeCell ref="D185:E185"/>
    <mergeCell ref="D173:E173"/>
    <mergeCell ref="D189:E189"/>
    <mergeCell ref="D104:E104"/>
    <mergeCell ref="D96:E96"/>
    <mergeCell ref="D90:E90"/>
    <mergeCell ref="D98:E98"/>
    <mergeCell ref="D105:E105"/>
    <mergeCell ref="D97:E97"/>
    <mergeCell ref="D92:E92"/>
    <mergeCell ref="D183:E183"/>
    <mergeCell ref="D181:E181"/>
    <mergeCell ref="D171:E171"/>
    <mergeCell ref="D172:E172"/>
    <mergeCell ref="D233:E233"/>
    <mergeCell ref="D236:E236"/>
    <mergeCell ref="D193:E193"/>
    <mergeCell ref="D222:E222"/>
    <mergeCell ref="D225:E225"/>
    <mergeCell ref="D194:E194"/>
    <mergeCell ref="D219:E219"/>
    <mergeCell ref="D209:E209"/>
    <mergeCell ref="D221:E221"/>
    <mergeCell ref="D229:E229"/>
    <mergeCell ref="D230:E230"/>
    <mergeCell ref="D244:E244"/>
    <mergeCell ref="D245:E245"/>
    <mergeCell ref="D246:E246"/>
    <mergeCell ref="D327:E327"/>
    <mergeCell ref="D328:E328"/>
    <mergeCell ref="D247:E247"/>
    <mergeCell ref="D234:E234"/>
    <mergeCell ref="D235:E235"/>
    <mergeCell ref="D242:E242"/>
    <mergeCell ref="D243:E243"/>
    <mergeCell ref="D248:E248"/>
    <mergeCell ref="D318:E318"/>
    <mergeCell ref="D306:E306"/>
    <mergeCell ref="D279:E279"/>
    <mergeCell ref="D276:E276"/>
    <mergeCell ref="D277:E277"/>
    <mergeCell ref="D297:E297"/>
    <mergeCell ref="D296:E296"/>
    <mergeCell ref="D326:E326"/>
    <mergeCell ref="D307:E307"/>
    <mergeCell ref="D308:E308"/>
    <mergeCell ref="D309:E309"/>
    <mergeCell ref="D310:E310"/>
    <mergeCell ref="D360:E360"/>
    <mergeCell ref="D370:E370"/>
    <mergeCell ref="D374:E374"/>
    <mergeCell ref="D388:E388"/>
    <mergeCell ref="D391:E391"/>
    <mergeCell ref="D362:E362"/>
    <mergeCell ref="D363:E363"/>
    <mergeCell ref="D366:E366"/>
    <mergeCell ref="D364:E364"/>
    <mergeCell ref="D368:E368"/>
    <mergeCell ref="D353:E353"/>
    <mergeCell ref="D350:E350"/>
    <mergeCell ref="D392:E392"/>
    <mergeCell ref="D393:E393"/>
    <mergeCell ref="D119:E119"/>
    <mergeCell ref="D121:E121"/>
    <mergeCell ref="D349:E349"/>
    <mergeCell ref="D361:E361"/>
    <mergeCell ref="D367:E367"/>
    <mergeCell ref="D250:E250"/>
  </mergeCells>
  <printOptions horizontalCentered="1" verticalCentered="1"/>
  <pageMargins left="0.2362204724409449" right="0.2362204724409449" top="0.9448818897637796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2015-03-16T12:47:26Z</cp:lastPrinted>
  <dcterms:created xsi:type="dcterms:W3CDTF">2012-03-20T10:15:55Z</dcterms:created>
  <dcterms:modified xsi:type="dcterms:W3CDTF">2015-03-16T12:47:29Z</dcterms:modified>
  <cp:category/>
  <cp:version/>
  <cp:contentType/>
  <cp:contentStatus/>
</cp:coreProperties>
</file>