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<sst xmlns="http://schemas.openxmlformats.org/spreadsheetml/2006/main" count="345" uniqueCount="116">
  <si>
    <t>Dział</t>
  </si>
  <si>
    <t>Rozdział</t>
  </si>
  <si>
    <t>§</t>
  </si>
  <si>
    <t>w tym:</t>
  </si>
  <si>
    <t>Rolnictwo i łowiectwo</t>
  </si>
  <si>
    <t>Izby rolnicze</t>
  </si>
  <si>
    <t>Wpłaty gmin na rzecz izb rolniczych w wysokości 2% uzyskanych wpływów z podatku rolnego</t>
  </si>
  <si>
    <t>Pozostała działalność</t>
  </si>
  <si>
    <t>Zakup materiałów i wyposażenia</t>
  </si>
  <si>
    <t>Zakup usług pozostałych</t>
  </si>
  <si>
    <t>Różne opłaty i składki</t>
  </si>
  <si>
    <t>Transport i łączność</t>
  </si>
  <si>
    <t>Drogi publiczne gminne</t>
  </si>
  <si>
    <t>Pozostałe odsetki</t>
  </si>
  <si>
    <t>Wydatki inwestycyjne jednostek budżetowych</t>
  </si>
  <si>
    <t>Gospodarka mieszkaniowa</t>
  </si>
  <si>
    <t>Gospodarka gruntami i nieruchomościami</t>
  </si>
  <si>
    <t>Zakup energii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</si>
  <si>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</si>
  <si>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</si>
  <si>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</si>
  <si>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</si>
  <si>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</si>
  <si>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</si>
  <si>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 (miast i miast na prawach powiatu)</t>
  </si>
  <si>
    <t xml:space="preserve">Różne wydatki na rzecz osób fizycznych </t>
  </si>
  <si>
    <t>Podróże służbowe krajowe</t>
  </si>
  <si>
    <t>Urzędy gmin (miast i miast na prawach powiatu)</t>
  </si>
  <si>
    <t>Wpłaty na Państwowy Fundusz Rehabilitacji Osób Niepełnosprawnych</t>
  </si>
  <si>
    <t>Zakup usług remontowych</t>
  </si>
  <si>
    <t>Zakup usług zdrowotnych</t>
  </si>
  <si>
    <t>Zakup usług dostępu do sieci Internet</t>
  </si>
  <si>
    <t>Opłata z tytułu zakupu usług telekomunikacyjnych świadczonych w stacjonarnej publicznej sieci telefonicznej.</t>
  </si>
  <si>
    <t>Odpisy na zakładowy fundusz świadczeń socjalnych</t>
  </si>
  <si>
    <t xml:space="preserve">Szkolenia pracowników niebędących członkami korpusu służby cywilnej </t>
  </si>
  <si>
    <t>Wydatki osobowe niezaliczone do wynagrodzeń</t>
  </si>
  <si>
    <t>Wynagrodzenia bezosobowe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</si>
  <si>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</si>
  <si>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</si>
  <si>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</si>
  <si>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</si>
  <si>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Jednostki terenowe Policji</t>
  </si>
  <si>
    <t>Ochotnicze straże pożarne</t>
  </si>
  <si>
    <t>Obrona cywilna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</si>
  <si>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</si>
  <si>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</si>
  <si>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</si>
  <si>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</si>
  <si>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Rezerwy</t>
  </si>
  <si>
    <t>Oświata i wychowanie</t>
  </si>
  <si>
    <t>Szkoły podstawowe</t>
  </si>
  <si>
    <t>Zakup pomocy naukowych, dydaktycznych i książek</t>
  </si>
  <si>
    <t>Oddziały przedszkolne w szkołach podstawowych</t>
  </si>
  <si>
    <t xml:space="preserve">Przedszkola </t>
  </si>
  <si>
    <t>Zakup środków żywności</t>
  </si>
  <si>
    <t>Gimnazja</t>
  </si>
  <si>
    <t>Dowożenie uczniów do szkół</t>
  </si>
  <si>
    <t>Licea ogólnokształcące</t>
  </si>
  <si>
    <t>Szkoły zawodowe</t>
  </si>
  <si>
    <t>Dotacje celowe przekazane gminie na zadania bieżące realizowane na podstawie porozumień (umów) między jednostkami samorządu terytorialnego</t>
  </si>
  <si>
    <t>Dokształcanie i doskonalenie nauczycieli</t>
  </si>
  <si>
    <t>Ochrona zdrowia</t>
  </si>
  <si>
    <t>Przeciwdziałanie alkoholizmowi</t>
  </si>
  <si>
    <t>Pomoc społeczna</t>
  </si>
  <si>
    <t>Świadczenia rodzinne, świadczenia z funduszu alimentacyjneego oraz składki na ubezpieczenia emerytalne i rentowe z ubezpieczenia społecznego</t>
  </si>
  <si>
    <t>Świadczenia społeczne</t>
  </si>
  <si>
    <t>Składki na ubezpieczenie zdrowotne opłacane za osoby pobierajace niektóre świadczenia z pomocy społecznej, niektóre świadczenia rodzinne oraz za osoby uczestniczące w zajęciach w centrum integracji społecznej.</t>
  </si>
  <si>
    <t>Składki na ubezpieczenie zdrowotne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</si>
  <si>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</si>
  <si>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</si>
  <si>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</si>
  <si>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</si>
  <si>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</si>
  <si>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</si>
  <si>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</si>
  <si>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Świetlice szkolne</t>
  </si>
  <si>
    <t>Pomoc materialna dla uczniów</t>
  </si>
  <si>
    <t>Stypendia dla uczniów</t>
  </si>
  <si>
    <t>Inne formy pomocy dla uczniów</t>
  </si>
  <si>
    <t>Gospodarka komunalna i ochrona środowiska</t>
  </si>
  <si>
    <t>Gospodarka ściekowa i ochrona wód</t>
  </si>
  <si>
    <t>Opłaty z tytułu zakupu usług telekomunikacyjnych świadczonych w ruchomej publicznej sieci telefonicznej</t>
  </si>
  <si>
    <t>Gospodarka odpadami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</si>
  <si>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</si>
  <si>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</si>
  <si>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</si>
  <si>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</si>
  <si>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</si>
  <si>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</si>
  <si>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</t>
  </si>
  <si>
    <t>Zadania w zakresie kultury fizycznej</t>
  </si>
  <si>
    <t>Wydatki razem:</t>
  </si>
  <si>
    <t>Ogółem</t>
  </si>
  <si>
    <t>bieżące</t>
  </si>
  <si>
    <t>inwestycyjne</t>
  </si>
  <si>
    <t xml:space="preserve">Nazwa </t>
  </si>
  <si>
    <t>010</t>
  </si>
  <si>
    <t>01030</t>
  </si>
  <si>
    <t>01095</t>
  </si>
  <si>
    <t>Załącznik nr 4</t>
  </si>
  <si>
    <t xml:space="preserve">Wynagrodzenia bezosobowe </t>
  </si>
  <si>
    <t>Odsetki od samorządowych papierów wartościowych lub zaciągniętych przez jednostkę samorządu terytorialnego kredytów i pożyczek</t>
  </si>
  <si>
    <t>Zakup usług przez jednostki samorządu terytorialnego od innych jednostek samorządu terytorialnego</t>
  </si>
  <si>
    <t>Domy pomocy społecznej</t>
  </si>
  <si>
    <t>Wspieranie rodziny</t>
  </si>
  <si>
    <t>Zestawienie wykonania wydatków budżetowych za 2013 rok</t>
  </si>
  <si>
    <t>Plan wydatków na 2013 r</t>
  </si>
  <si>
    <t>Wykonanie wydatków w 2013 r.</t>
  </si>
  <si>
    <t>% wykonania wydatków ogółem</t>
  </si>
  <si>
    <t>Pozostała dzialalność</t>
  </si>
  <si>
    <t>Podróże służbowe zagraniczne</t>
  </si>
  <si>
    <t>Drogi publiczne powiatowe</t>
  </si>
  <si>
    <t>Dotacje celowe przekazane dla powiatu na inwestycje i zakupy inwestycyjne realizowane na podstawie porozumień (umów) między jednostkami samorządu terytorialnego</t>
  </si>
  <si>
    <t>Usuwanie skutków klęsk żywiołowych</t>
  </si>
  <si>
    <t>Wydatki na zakupy inwestycyjne jednotek budżetowych</t>
  </si>
  <si>
    <t>Dotacja celowa z budżetu na finansowanie lub dofinansowanie zadań zleconych do realizacji  pozostałym jednostkom niezaliczanym do sektora finansów publicznych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</si>
</sst>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6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3" borderId="10" xfId="0" applyNumberFormat="1" applyFont="1" applyFill="1" applyBorder="1" applyAlignment="1" applyProtection="1">
      <alignment vertical="center" wrapText="1" shrinkToFit="1"/>
      <protection locked="0"/>
    </xf>
    <xf numFmtId="4" fontId="10" fillId="33" borderId="11" xfId="0" applyNumberFormat="1" applyFont="1" applyFill="1" applyBorder="1" applyAlignment="1" applyProtection="1">
      <alignment vertical="center" wrapText="1" shrinkToFi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4" fontId="1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0" fontId="12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NumberFormat="1" applyFont="1" applyFill="1" applyBorder="1" applyAlignment="1" applyProtection="1">
      <alignment horizontal="right"/>
      <protection locked="0"/>
    </xf>
    <xf numFmtId="0" fontId="8" fillId="34" borderId="10" xfId="0" applyFont="1" applyFill="1" applyBorder="1" applyAlignment="1" applyProtection="1">
      <alignment horizontal="left" vertical="center" wrapText="1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0" fontId="8" fillId="33" borderId="12" xfId="0" applyFont="1" applyFill="1" applyBorder="1" applyAlignment="1" applyProtection="1">
      <alignment horizontal="left" vertical="center" wrapText="1" shrinkToFit="1"/>
      <protection locked="0"/>
    </xf>
    <xf numFmtId="0" fontId="9" fillId="33" borderId="10" xfId="0" applyFont="1" applyFill="1" applyBorder="1" applyAlignment="1" applyProtection="1">
      <alignment horizontal="left" vertical="center" wrapText="1" shrinkToFit="1"/>
      <protection locked="0"/>
    </xf>
    <xf numFmtId="0" fontId="10" fillId="33" borderId="10" xfId="0" applyFont="1" applyFill="1" applyBorder="1" applyAlignment="1" applyProtection="1">
      <alignment horizontal="left" vertical="center" wrapText="1" shrinkToFit="1"/>
      <protection locked="0"/>
    </xf>
    <xf numFmtId="0" fontId="10" fillId="33" borderId="11" xfId="0" applyFont="1" applyFill="1" applyBorder="1" applyAlignment="1" applyProtection="1">
      <alignment horizontal="left" vertical="center" wrapText="1" shrinkToFit="1"/>
      <protection locked="0"/>
    </xf>
    <xf numFmtId="0" fontId="10" fillId="33" borderId="12" xfId="0" applyFont="1" applyFill="1" applyBorder="1" applyAlignment="1" applyProtection="1">
      <alignment horizontal="left" vertical="center" wrapText="1" shrinkToFi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2" xfId="0" applyFont="1" applyFill="1" applyBorder="1" applyAlignment="1" applyProtection="1">
      <alignment horizontal="center" vertical="center" wrapText="1" shrinkToFit="1"/>
      <protection locked="0"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8" fillId="34" borderId="10" xfId="0" applyFont="1" applyFill="1" applyBorder="1" applyAlignment="1" applyProtection="1">
      <alignment vertical="center" wrapText="1" shrinkToFit="1"/>
      <protection locked="0"/>
    </xf>
    <xf numFmtId="0" fontId="13" fillId="33" borderId="10" xfId="0" applyFont="1" applyFill="1" applyBorder="1" applyAlignment="1" applyProtection="1">
      <alignment horizontal="left" vertical="center" wrapText="1" shrinkToFit="1"/>
      <protection locked="0"/>
    </xf>
    <xf numFmtId="0" fontId="9" fillId="34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left" vertical="center" wrapText="1" shrinkToFit="1"/>
      <protection locked="0"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1"/>
  <sheetViews>
    <sheetView showGridLines="0" tabSelected="1" zoomScalePageLayoutView="0" workbookViewId="0" topLeftCell="A9">
      <selection activeCell="M331" sqref="M331"/>
    </sheetView>
  </sheetViews>
  <sheetFormatPr defaultColWidth="0.4921875" defaultRowHeight="12.75"/>
  <cols>
    <col min="1" max="1" width="5.83203125" style="5" customWidth="1"/>
    <col min="2" max="2" width="8.66015625" style="5" customWidth="1"/>
    <col min="3" max="3" width="6.5" style="5" customWidth="1"/>
    <col min="4" max="4" width="6.33203125" style="5" customWidth="1"/>
    <col min="5" max="5" width="40.33203125" style="5" customWidth="1"/>
    <col min="6" max="7" width="16.66015625" style="5" bestFit="1" customWidth="1"/>
    <col min="8" max="8" width="16.33203125" style="5" bestFit="1" customWidth="1"/>
    <col min="9" max="10" width="16.66015625" style="5" bestFit="1" customWidth="1"/>
    <col min="11" max="11" width="16.33203125" style="5" bestFit="1" customWidth="1"/>
    <col min="12" max="12" width="9.5" style="5" bestFit="1" customWidth="1"/>
    <col min="13" max="13" width="8.33203125" style="0" customWidth="1"/>
    <col min="14" max="14" width="0.4921875" style="0" customWidth="1"/>
    <col min="15" max="15" width="2.5" style="0" customWidth="1"/>
    <col min="16" max="16" width="9.33203125" style="0" customWidth="1"/>
    <col min="17" max="17" width="11" style="0" customWidth="1"/>
    <col min="18" max="18" width="9.5" style="0" customWidth="1"/>
    <col min="19" max="19" width="1.83203125" style="0" customWidth="1"/>
    <col min="20" max="20" width="7.66015625" style="0" customWidth="1"/>
    <col min="21" max="21" width="8.33203125" style="0" customWidth="1"/>
    <col min="22" max="22" width="0.4921875" style="0" customWidth="1"/>
    <col min="23" max="23" width="2.5" style="0" customWidth="1"/>
    <col min="24" max="24" width="9.33203125" style="0" customWidth="1"/>
    <col min="25" max="25" width="11" style="0" customWidth="1"/>
    <col min="26" max="26" width="9.5" style="0" customWidth="1"/>
    <col min="27" max="27" width="1.83203125" style="0" customWidth="1"/>
    <col min="28" max="28" width="7.66015625" style="0" customWidth="1"/>
    <col min="29" max="29" width="8.33203125" style="0" customWidth="1"/>
    <col min="30" max="30" width="0.4921875" style="0" customWidth="1"/>
    <col min="31" max="31" width="2.5" style="0" customWidth="1"/>
    <col min="32" max="32" width="9.33203125" style="0" customWidth="1"/>
    <col min="33" max="33" width="11" style="0" customWidth="1"/>
    <col min="34" max="34" width="9.5" style="0" customWidth="1"/>
    <col min="35" max="35" width="1.83203125" style="0" customWidth="1"/>
    <col min="36" max="36" width="7.66015625" style="0" customWidth="1"/>
    <col min="37" max="37" width="8.33203125" style="0" customWidth="1"/>
    <col min="38" max="38" width="0.4921875" style="0" customWidth="1"/>
    <col min="39" max="39" width="2.5" style="0" customWidth="1"/>
    <col min="40" max="40" width="9.33203125" style="0" customWidth="1"/>
    <col min="41" max="41" width="11" style="0" customWidth="1"/>
    <col min="42" max="42" width="9.5" style="0" customWidth="1"/>
    <col min="43" max="43" width="1.83203125" style="0" customWidth="1"/>
    <col min="44" max="44" width="7.66015625" style="0" customWidth="1"/>
    <col min="45" max="45" width="8.33203125" style="0" customWidth="1"/>
    <col min="46" max="46" width="0.4921875" style="0" customWidth="1"/>
    <col min="47" max="47" width="2.5" style="0" customWidth="1"/>
    <col min="48" max="48" width="9.33203125" style="0" customWidth="1"/>
    <col min="49" max="49" width="11" style="0" customWidth="1"/>
    <col min="50" max="50" width="9.5" style="0" customWidth="1"/>
    <col min="51" max="51" width="1.83203125" style="0" customWidth="1"/>
    <col min="52" max="52" width="7.66015625" style="0" customWidth="1"/>
    <col min="53" max="53" width="8.33203125" style="0" customWidth="1"/>
    <col min="54" max="54" width="0.4921875" style="0" customWidth="1"/>
    <col min="55" max="55" width="2.5" style="0" customWidth="1"/>
    <col min="56" max="56" width="9.33203125" style="0" customWidth="1"/>
    <col min="57" max="57" width="11" style="0" customWidth="1"/>
    <col min="58" max="58" width="9.5" style="0" customWidth="1"/>
    <col min="59" max="59" width="1.83203125" style="0" customWidth="1"/>
    <col min="60" max="60" width="7.66015625" style="0" customWidth="1"/>
    <col min="61" max="61" width="8.33203125" style="0" customWidth="1"/>
    <col min="62" max="62" width="0.4921875" style="0" customWidth="1"/>
    <col min="63" max="63" width="2.5" style="0" customWidth="1"/>
    <col min="64" max="64" width="9.33203125" style="0" customWidth="1"/>
    <col min="65" max="65" width="11" style="0" customWidth="1"/>
    <col min="66" max="66" width="9.5" style="0" customWidth="1"/>
    <col min="67" max="67" width="1.83203125" style="0" customWidth="1"/>
    <col min="68" max="68" width="7.66015625" style="0" customWidth="1"/>
    <col min="69" max="69" width="8.33203125" style="0" customWidth="1"/>
    <col min="70" max="70" width="0.4921875" style="0" customWidth="1"/>
    <col min="71" max="71" width="2.5" style="0" customWidth="1"/>
    <col min="72" max="72" width="9.33203125" style="0" customWidth="1"/>
    <col min="73" max="73" width="11" style="0" customWidth="1"/>
    <col min="74" max="74" width="9.5" style="0" customWidth="1"/>
    <col min="75" max="75" width="1.83203125" style="0" customWidth="1"/>
    <col min="76" max="76" width="7.66015625" style="0" customWidth="1"/>
    <col min="77" max="77" width="8.33203125" style="0" customWidth="1"/>
    <col min="78" max="78" width="0.4921875" style="0" customWidth="1"/>
    <col min="79" max="79" width="2.5" style="0" customWidth="1"/>
    <col min="80" max="80" width="9.33203125" style="0" customWidth="1"/>
    <col min="81" max="81" width="11" style="0" customWidth="1"/>
    <col min="82" max="82" width="9.5" style="0" customWidth="1"/>
    <col min="83" max="83" width="1.83203125" style="0" customWidth="1"/>
    <col min="84" max="84" width="7.66015625" style="0" customWidth="1"/>
    <col min="85" max="85" width="8.33203125" style="0" customWidth="1"/>
    <col min="86" max="86" width="0.4921875" style="0" customWidth="1"/>
    <col min="87" max="87" width="2.5" style="0" customWidth="1"/>
    <col min="88" max="88" width="9.33203125" style="0" customWidth="1"/>
    <col min="89" max="89" width="11" style="0" customWidth="1"/>
    <col min="90" max="90" width="9.5" style="0" customWidth="1"/>
    <col min="91" max="91" width="1.83203125" style="0" customWidth="1"/>
    <col min="92" max="92" width="7.66015625" style="0" customWidth="1"/>
    <col min="93" max="93" width="8.33203125" style="0" customWidth="1"/>
    <col min="94" max="94" width="0.4921875" style="0" customWidth="1"/>
    <col min="95" max="95" width="2.5" style="0" customWidth="1"/>
    <col min="96" max="96" width="9.33203125" style="0" customWidth="1"/>
    <col min="97" max="97" width="11" style="0" customWidth="1"/>
    <col min="98" max="98" width="9.5" style="0" customWidth="1"/>
    <col min="99" max="99" width="1.83203125" style="0" customWidth="1"/>
    <col min="100" max="100" width="7.66015625" style="0" customWidth="1"/>
    <col min="101" max="101" width="8.33203125" style="0" customWidth="1"/>
    <col min="102" max="102" width="0.4921875" style="0" customWidth="1"/>
    <col min="103" max="103" width="2.5" style="0" customWidth="1"/>
    <col min="104" max="104" width="9.33203125" style="0" customWidth="1"/>
    <col min="105" max="105" width="11" style="0" customWidth="1"/>
    <col min="106" max="106" width="9.5" style="0" customWidth="1"/>
    <col min="107" max="107" width="1.83203125" style="0" customWidth="1"/>
    <col min="108" max="108" width="7.66015625" style="0" customWidth="1"/>
    <col min="109" max="109" width="8.33203125" style="0" customWidth="1"/>
    <col min="110" max="110" width="0.4921875" style="0" customWidth="1"/>
    <col min="111" max="111" width="2.5" style="0" customWidth="1"/>
    <col min="112" max="112" width="9.33203125" style="0" customWidth="1"/>
    <col min="113" max="113" width="11" style="0" customWidth="1"/>
    <col min="114" max="114" width="9.5" style="0" customWidth="1"/>
    <col min="115" max="115" width="1.83203125" style="0" customWidth="1"/>
    <col min="116" max="116" width="7.66015625" style="0" customWidth="1"/>
    <col min="117" max="117" width="8.33203125" style="0" customWidth="1"/>
    <col min="118" max="118" width="0.4921875" style="0" customWidth="1"/>
    <col min="119" max="119" width="2.5" style="0" customWidth="1"/>
    <col min="120" max="120" width="9.33203125" style="0" customWidth="1"/>
    <col min="121" max="121" width="11" style="0" customWidth="1"/>
    <col min="122" max="122" width="9.5" style="0" customWidth="1"/>
    <col min="123" max="123" width="1.83203125" style="0" customWidth="1"/>
    <col min="124" max="124" width="7.66015625" style="0" customWidth="1"/>
    <col min="125" max="125" width="8.33203125" style="0" customWidth="1"/>
    <col min="126" max="126" width="0.4921875" style="0" customWidth="1"/>
    <col min="127" max="127" width="2.5" style="0" customWidth="1"/>
    <col min="128" max="128" width="9.33203125" style="0" customWidth="1"/>
    <col min="129" max="129" width="11" style="0" customWidth="1"/>
    <col min="130" max="130" width="9.5" style="0" customWidth="1"/>
    <col min="131" max="131" width="1.83203125" style="0" customWidth="1"/>
    <col min="132" max="132" width="7.66015625" style="0" customWidth="1"/>
    <col min="133" max="133" width="8.33203125" style="0" customWidth="1"/>
    <col min="134" max="134" width="0.4921875" style="0" customWidth="1"/>
    <col min="135" max="135" width="2.5" style="0" customWidth="1"/>
    <col min="136" max="136" width="9.33203125" style="0" customWidth="1"/>
    <col min="137" max="137" width="11" style="0" customWidth="1"/>
    <col min="138" max="138" width="9.5" style="0" customWidth="1"/>
    <col min="139" max="139" width="1.83203125" style="0" customWidth="1"/>
    <col min="140" max="140" width="7.66015625" style="0" customWidth="1"/>
    <col min="141" max="141" width="8.33203125" style="0" customWidth="1"/>
    <col min="142" max="142" width="0.4921875" style="0" customWidth="1"/>
    <col min="143" max="143" width="2.5" style="0" customWidth="1"/>
    <col min="144" max="144" width="9.33203125" style="0" customWidth="1"/>
    <col min="145" max="145" width="11" style="0" customWidth="1"/>
    <col min="146" max="146" width="9.5" style="0" customWidth="1"/>
    <col min="147" max="147" width="1.83203125" style="0" customWidth="1"/>
    <col min="148" max="148" width="7.66015625" style="0" customWidth="1"/>
    <col min="149" max="149" width="8.33203125" style="0" customWidth="1"/>
    <col min="150" max="150" width="0.4921875" style="0" customWidth="1"/>
    <col min="151" max="151" width="2.5" style="0" customWidth="1"/>
    <col min="152" max="152" width="9.33203125" style="0" customWidth="1"/>
    <col min="153" max="153" width="11" style="0" customWidth="1"/>
    <col min="154" max="154" width="9.5" style="0" customWidth="1"/>
    <col min="155" max="155" width="1.83203125" style="0" customWidth="1"/>
    <col min="156" max="156" width="7.66015625" style="0" customWidth="1"/>
    <col min="157" max="157" width="8.33203125" style="0" customWidth="1"/>
    <col min="158" max="158" width="0.4921875" style="0" customWidth="1"/>
    <col min="159" max="159" width="2.5" style="0" customWidth="1"/>
    <col min="160" max="160" width="9.33203125" style="0" customWidth="1"/>
    <col min="161" max="161" width="11" style="0" customWidth="1"/>
    <col min="162" max="162" width="9.5" style="0" customWidth="1"/>
    <col min="163" max="163" width="1.83203125" style="0" customWidth="1"/>
    <col min="164" max="164" width="7.66015625" style="0" customWidth="1"/>
    <col min="165" max="165" width="8.33203125" style="0" customWidth="1"/>
    <col min="166" max="166" width="0.4921875" style="0" customWidth="1"/>
    <col min="167" max="167" width="2.5" style="0" customWidth="1"/>
    <col min="168" max="168" width="9.33203125" style="0" customWidth="1"/>
    <col min="169" max="169" width="11" style="0" customWidth="1"/>
    <col min="170" max="170" width="9.5" style="0" customWidth="1"/>
    <col min="171" max="171" width="1.83203125" style="0" customWidth="1"/>
    <col min="172" max="172" width="7.66015625" style="0" customWidth="1"/>
    <col min="173" max="173" width="8.33203125" style="0" customWidth="1"/>
    <col min="174" max="174" width="0.4921875" style="0" customWidth="1"/>
    <col min="175" max="175" width="2.5" style="0" customWidth="1"/>
    <col min="176" max="176" width="9.33203125" style="0" customWidth="1"/>
    <col min="177" max="177" width="11" style="0" customWidth="1"/>
    <col min="178" max="178" width="9.5" style="0" customWidth="1"/>
    <col min="179" max="179" width="1.83203125" style="0" customWidth="1"/>
    <col min="180" max="180" width="7.66015625" style="0" customWidth="1"/>
    <col min="181" max="181" width="8.33203125" style="0" customWidth="1"/>
    <col min="182" max="182" width="0.4921875" style="0" customWidth="1"/>
    <col min="183" max="183" width="2.5" style="0" customWidth="1"/>
    <col min="184" max="184" width="9.33203125" style="0" customWidth="1"/>
    <col min="185" max="185" width="11" style="0" customWidth="1"/>
    <col min="186" max="186" width="9.5" style="0" customWidth="1"/>
    <col min="187" max="187" width="1.83203125" style="0" customWidth="1"/>
    <col min="188" max="188" width="7.66015625" style="0" customWidth="1"/>
    <col min="189" max="189" width="8.33203125" style="0" customWidth="1"/>
  </cols>
  <sheetData>
    <row r="1" spans="8:12" ht="14.25" customHeight="1">
      <c r="H1" s="59" t="s">
        <v>99</v>
      </c>
      <c r="I1" s="59"/>
      <c r="J1" s="59"/>
      <c r="K1" s="59"/>
      <c r="L1" s="60"/>
    </row>
    <row r="2" spans="1:12" s="3" customFormat="1" ht="34.5" customHeight="1">
      <c r="A2" s="61" t="s">
        <v>105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s="31" customFormat="1" ht="21.75" customHeight="1">
      <c r="A3" s="48" t="s">
        <v>0</v>
      </c>
      <c r="B3" s="48" t="s">
        <v>1</v>
      </c>
      <c r="C3" s="48" t="s">
        <v>2</v>
      </c>
      <c r="D3" s="48" t="s">
        <v>95</v>
      </c>
      <c r="E3" s="48"/>
      <c r="F3" s="48" t="s">
        <v>106</v>
      </c>
      <c r="G3" s="48"/>
      <c r="H3" s="48"/>
      <c r="I3" s="48" t="s">
        <v>107</v>
      </c>
      <c r="J3" s="48"/>
      <c r="K3" s="50"/>
      <c r="L3" s="48" t="s">
        <v>108</v>
      </c>
    </row>
    <row r="4" spans="1:12" s="31" customFormat="1" ht="18" customHeight="1">
      <c r="A4" s="48"/>
      <c r="B4" s="48"/>
      <c r="C4" s="48"/>
      <c r="D4" s="48"/>
      <c r="E4" s="48"/>
      <c r="F4" s="48" t="s">
        <v>92</v>
      </c>
      <c r="G4" s="48" t="s">
        <v>3</v>
      </c>
      <c r="H4" s="48"/>
      <c r="I4" s="48" t="s">
        <v>92</v>
      </c>
      <c r="J4" s="48" t="s">
        <v>3</v>
      </c>
      <c r="K4" s="50"/>
      <c r="L4" s="48"/>
    </row>
    <row r="5" spans="1:12" s="31" customFormat="1" ht="24.75" customHeight="1">
      <c r="A5" s="48"/>
      <c r="B5" s="48"/>
      <c r="C5" s="48"/>
      <c r="D5" s="48"/>
      <c r="E5" s="48"/>
      <c r="F5" s="48"/>
      <c r="G5" s="29" t="s">
        <v>93</v>
      </c>
      <c r="H5" s="29" t="s">
        <v>94</v>
      </c>
      <c r="I5" s="48"/>
      <c r="J5" s="29" t="s">
        <v>93</v>
      </c>
      <c r="K5" s="30" t="s">
        <v>94</v>
      </c>
      <c r="L5" s="48"/>
    </row>
    <row r="6" spans="1:12" s="31" customFormat="1" ht="15" customHeight="1">
      <c r="A6" s="32">
        <v>1</v>
      </c>
      <c r="B6" s="32">
        <v>2</v>
      </c>
      <c r="C6" s="32">
        <v>3</v>
      </c>
      <c r="D6" s="49">
        <v>4</v>
      </c>
      <c r="E6" s="49"/>
      <c r="F6" s="32">
        <v>5</v>
      </c>
      <c r="G6" s="32">
        <v>6</v>
      </c>
      <c r="H6" s="32">
        <v>15</v>
      </c>
      <c r="I6" s="32">
        <v>16</v>
      </c>
      <c r="J6" s="32"/>
      <c r="K6" s="33"/>
      <c r="L6" s="32">
        <v>18</v>
      </c>
    </row>
    <row r="7" spans="1:12" s="1" customFormat="1" ht="15" customHeight="1">
      <c r="A7" s="7" t="s">
        <v>96</v>
      </c>
      <c r="B7" s="7"/>
      <c r="C7" s="6"/>
      <c r="D7" s="44" t="s">
        <v>4</v>
      </c>
      <c r="E7" s="44"/>
      <c r="F7" s="8">
        <f aca="true" t="shared" si="0" ref="F7:K7">SUM(F8,F10,)</f>
        <v>22155.75</v>
      </c>
      <c r="G7" s="8">
        <f t="shared" si="0"/>
        <v>22155.75</v>
      </c>
      <c r="H7" s="8">
        <f t="shared" si="0"/>
        <v>0</v>
      </c>
      <c r="I7" s="8">
        <f t="shared" si="0"/>
        <v>20857.3</v>
      </c>
      <c r="J7" s="8">
        <f t="shared" si="0"/>
        <v>20857.3</v>
      </c>
      <c r="K7" s="9">
        <f t="shared" si="0"/>
        <v>0</v>
      </c>
      <c r="L7" s="8">
        <f aca="true" t="shared" si="1" ref="L7:L22">I7/F7*100</f>
        <v>94.13944461370073</v>
      </c>
    </row>
    <row r="8" spans="1:12" s="2" customFormat="1" ht="15" customHeight="1">
      <c r="A8" s="10"/>
      <c r="B8" s="10" t="s">
        <v>97</v>
      </c>
      <c r="C8" s="11"/>
      <c r="D8" s="45" t="s">
        <v>5</v>
      </c>
      <c r="E8" s="45"/>
      <c r="F8" s="12">
        <f aca="true" t="shared" si="2" ref="F8:K8">SUM(F9)</f>
        <v>2000</v>
      </c>
      <c r="G8" s="13">
        <f t="shared" si="2"/>
        <v>2000</v>
      </c>
      <c r="H8" s="13">
        <f t="shared" si="2"/>
        <v>0</v>
      </c>
      <c r="I8" s="13">
        <f t="shared" si="2"/>
        <v>701.55</v>
      </c>
      <c r="J8" s="13">
        <f t="shared" si="2"/>
        <v>701.55</v>
      </c>
      <c r="K8" s="14">
        <f t="shared" si="2"/>
        <v>0</v>
      </c>
      <c r="L8" s="12">
        <f t="shared" si="1"/>
        <v>35.0775</v>
      </c>
    </row>
    <row r="9" spans="1:12" ht="48" customHeight="1">
      <c r="A9" s="15"/>
      <c r="B9" s="15"/>
      <c r="C9" s="16">
        <v>2850</v>
      </c>
      <c r="D9" s="37" t="s">
        <v>6</v>
      </c>
      <c r="E9" s="37"/>
      <c r="F9" s="17">
        <v>2000</v>
      </c>
      <c r="G9" s="17">
        <v>2000</v>
      </c>
      <c r="H9" s="17">
        <v>0</v>
      </c>
      <c r="I9" s="17">
        <v>701.55</v>
      </c>
      <c r="J9" s="17">
        <v>701.55</v>
      </c>
      <c r="K9" s="18"/>
      <c r="L9" s="19">
        <f t="shared" si="1"/>
        <v>35.0775</v>
      </c>
    </row>
    <row r="10" spans="1:12" s="2" customFormat="1" ht="15" customHeight="1">
      <c r="A10" s="10"/>
      <c r="B10" s="10" t="s">
        <v>98</v>
      </c>
      <c r="C10" s="11"/>
      <c r="D10" s="45" t="s">
        <v>7</v>
      </c>
      <c r="E10" s="45"/>
      <c r="F10" s="12">
        <f aca="true" t="shared" si="3" ref="F10:K10">SUM(F11:F12)</f>
        <v>20155.75</v>
      </c>
      <c r="G10" s="12">
        <f t="shared" si="3"/>
        <v>20155.75</v>
      </c>
      <c r="H10" s="12">
        <f t="shared" si="3"/>
        <v>0</v>
      </c>
      <c r="I10" s="12">
        <f t="shared" si="3"/>
        <v>20155.75</v>
      </c>
      <c r="J10" s="12">
        <f t="shared" si="3"/>
        <v>20155.75</v>
      </c>
      <c r="K10" s="20">
        <f t="shared" si="3"/>
        <v>0</v>
      </c>
      <c r="L10" s="12">
        <f t="shared" si="1"/>
        <v>100</v>
      </c>
    </row>
    <row r="11" spans="1:12" ht="15" customHeight="1">
      <c r="A11" s="16"/>
      <c r="B11" s="16"/>
      <c r="C11" s="16">
        <v>4210</v>
      </c>
      <c r="D11" s="37" t="s">
        <v>8</v>
      </c>
      <c r="E11" s="37"/>
      <c r="F11" s="17">
        <v>395.21</v>
      </c>
      <c r="G11" s="17">
        <v>395.21</v>
      </c>
      <c r="H11" s="17">
        <v>0</v>
      </c>
      <c r="I11" s="17">
        <v>395.21</v>
      </c>
      <c r="J11" s="17">
        <v>395.21</v>
      </c>
      <c r="K11" s="18"/>
      <c r="L11" s="19">
        <f t="shared" si="1"/>
        <v>100</v>
      </c>
    </row>
    <row r="12" spans="1:12" ht="15" customHeight="1">
      <c r="A12" s="16"/>
      <c r="B12" s="16"/>
      <c r="C12" s="16">
        <v>4430</v>
      </c>
      <c r="D12" s="37" t="s">
        <v>10</v>
      </c>
      <c r="E12" s="37"/>
      <c r="F12" s="17">
        <v>19760.54</v>
      </c>
      <c r="G12" s="17">
        <v>19760.54</v>
      </c>
      <c r="H12" s="17">
        <v>0</v>
      </c>
      <c r="I12" s="17">
        <v>19760.54</v>
      </c>
      <c r="J12" s="17">
        <v>19760.54</v>
      </c>
      <c r="K12" s="18"/>
      <c r="L12" s="19">
        <f t="shared" si="1"/>
        <v>100</v>
      </c>
    </row>
    <row r="13" spans="1:12" s="1" customFormat="1" ht="15" customHeight="1">
      <c r="A13" s="6">
        <v>600</v>
      </c>
      <c r="B13" s="6"/>
      <c r="C13" s="6"/>
      <c r="D13" s="44" t="s">
        <v>11</v>
      </c>
      <c r="E13" s="44"/>
      <c r="F13" s="8">
        <f aca="true" t="shared" si="4" ref="F13:K13">SUM(F21,F16,F14)</f>
        <v>709642</v>
      </c>
      <c r="G13" s="8">
        <f t="shared" si="4"/>
        <v>73133</v>
      </c>
      <c r="H13" s="8">
        <f t="shared" si="4"/>
        <v>636509</v>
      </c>
      <c r="I13" s="8">
        <f t="shared" si="4"/>
        <v>463222.03</v>
      </c>
      <c r="J13" s="8">
        <f t="shared" si="4"/>
        <v>33726.97</v>
      </c>
      <c r="K13" s="8">
        <f t="shared" si="4"/>
        <v>429495.06</v>
      </c>
      <c r="L13" s="8">
        <f t="shared" si="1"/>
        <v>65.2754529748803</v>
      </c>
    </row>
    <row r="14" spans="1:12" s="2" customFormat="1" ht="15" customHeight="1">
      <c r="A14" s="11"/>
      <c r="B14" s="11">
        <v>60014</v>
      </c>
      <c r="C14" s="11"/>
      <c r="D14" s="51" t="s">
        <v>111</v>
      </c>
      <c r="E14" s="52"/>
      <c r="F14" s="12">
        <v>145400</v>
      </c>
      <c r="G14" s="12"/>
      <c r="H14" s="12">
        <v>145400</v>
      </c>
      <c r="I14" s="12">
        <v>145400</v>
      </c>
      <c r="J14" s="12"/>
      <c r="K14" s="12">
        <v>145400</v>
      </c>
      <c r="L14" s="12">
        <f t="shared" si="1"/>
        <v>100</v>
      </c>
    </row>
    <row r="15" spans="1:12" s="4" customFormat="1" ht="66" customHeight="1">
      <c r="A15" s="24"/>
      <c r="B15" s="24"/>
      <c r="C15" s="24">
        <v>6620</v>
      </c>
      <c r="D15" s="53" t="s">
        <v>112</v>
      </c>
      <c r="E15" s="54"/>
      <c r="F15" s="19">
        <v>145400</v>
      </c>
      <c r="G15" s="19"/>
      <c r="H15" s="19">
        <v>145400</v>
      </c>
      <c r="I15" s="19">
        <v>145400</v>
      </c>
      <c r="J15" s="19"/>
      <c r="K15" s="19">
        <v>145400</v>
      </c>
      <c r="L15" s="12">
        <f t="shared" si="1"/>
        <v>100</v>
      </c>
    </row>
    <row r="16" spans="1:12" s="2" customFormat="1" ht="15" customHeight="1">
      <c r="A16" s="11"/>
      <c r="B16" s="11">
        <v>60016</v>
      </c>
      <c r="C16" s="11"/>
      <c r="D16" s="45" t="s">
        <v>12</v>
      </c>
      <c r="E16" s="45"/>
      <c r="F16" s="12">
        <f aca="true" t="shared" si="5" ref="F16:K16">SUM(F17:F20)</f>
        <v>381149</v>
      </c>
      <c r="G16" s="12">
        <f t="shared" si="5"/>
        <v>73133</v>
      </c>
      <c r="H16" s="12">
        <f t="shared" si="5"/>
        <v>308016</v>
      </c>
      <c r="I16" s="12">
        <f t="shared" si="5"/>
        <v>135164.99</v>
      </c>
      <c r="J16" s="12">
        <f t="shared" si="5"/>
        <v>33726.97</v>
      </c>
      <c r="K16" s="20">
        <f t="shared" si="5"/>
        <v>101438.02</v>
      </c>
      <c r="L16" s="12">
        <f t="shared" si="1"/>
        <v>35.46250678868369</v>
      </c>
    </row>
    <row r="17" spans="1:12" ht="15" customHeight="1">
      <c r="A17" s="16"/>
      <c r="B17" s="16"/>
      <c r="C17" s="16">
        <v>4210</v>
      </c>
      <c r="D17" s="37" t="s">
        <v>8</v>
      </c>
      <c r="E17" s="37"/>
      <c r="F17" s="17">
        <v>42133</v>
      </c>
      <c r="G17" s="17">
        <v>42133</v>
      </c>
      <c r="H17" s="17">
        <v>0</v>
      </c>
      <c r="I17" s="17">
        <v>27780.43</v>
      </c>
      <c r="J17" s="17">
        <v>27780.43</v>
      </c>
      <c r="K17" s="18"/>
      <c r="L17" s="19">
        <f t="shared" si="1"/>
        <v>65.93508651176037</v>
      </c>
    </row>
    <row r="18" spans="1:12" ht="15" customHeight="1">
      <c r="A18" s="16"/>
      <c r="B18" s="16"/>
      <c r="C18" s="16">
        <v>4300</v>
      </c>
      <c r="D18" s="37" t="s">
        <v>9</v>
      </c>
      <c r="E18" s="37"/>
      <c r="F18" s="17">
        <v>30000</v>
      </c>
      <c r="G18" s="17">
        <v>30000</v>
      </c>
      <c r="H18" s="17">
        <v>0</v>
      </c>
      <c r="I18" s="17">
        <v>5884.32</v>
      </c>
      <c r="J18" s="17">
        <v>5884.32</v>
      </c>
      <c r="K18" s="18"/>
      <c r="L18" s="19">
        <f t="shared" si="1"/>
        <v>19.6144</v>
      </c>
    </row>
    <row r="19" spans="1:12" ht="15" customHeight="1">
      <c r="A19" s="16"/>
      <c r="B19" s="16"/>
      <c r="C19" s="16">
        <v>4430</v>
      </c>
      <c r="D19" s="37" t="s">
        <v>10</v>
      </c>
      <c r="E19" s="37"/>
      <c r="F19" s="17">
        <v>1000</v>
      </c>
      <c r="G19" s="17">
        <v>1000</v>
      </c>
      <c r="H19" s="17">
        <v>0</v>
      </c>
      <c r="I19" s="17">
        <v>62.22</v>
      </c>
      <c r="J19" s="17">
        <v>62.22</v>
      </c>
      <c r="K19" s="18"/>
      <c r="L19" s="19">
        <f t="shared" si="1"/>
        <v>6.2219999999999995</v>
      </c>
    </row>
    <row r="20" spans="1:12" ht="15">
      <c r="A20" s="16"/>
      <c r="B20" s="16"/>
      <c r="C20" s="16">
        <v>6050</v>
      </c>
      <c r="D20" s="37" t="s">
        <v>14</v>
      </c>
      <c r="E20" s="37"/>
      <c r="F20" s="17">
        <v>308016</v>
      </c>
      <c r="G20" s="17">
        <v>0</v>
      </c>
      <c r="H20" s="17">
        <v>308016</v>
      </c>
      <c r="I20" s="17">
        <v>101438.02</v>
      </c>
      <c r="J20" s="17"/>
      <c r="K20" s="18">
        <v>101438.02</v>
      </c>
      <c r="L20" s="19">
        <f t="shared" si="1"/>
        <v>32.93271128772531</v>
      </c>
    </row>
    <row r="21" spans="1:12" s="2" customFormat="1" ht="15" customHeight="1">
      <c r="A21" s="21"/>
      <c r="B21" s="21">
        <v>60078</v>
      </c>
      <c r="C21" s="21"/>
      <c r="D21" s="55" t="s">
        <v>113</v>
      </c>
      <c r="E21" s="55"/>
      <c r="F21" s="22">
        <f aca="true" t="shared" si="6" ref="F21:K21">SUM(F22:F22)</f>
        <v>183093</v>
      </c>
      <c r="G21" s="22">
        <f t="shared" si="6"/>
        <v>0</v>
      </c>
      <c r="H21" s="22">
        <f t="shared" si="6"/>
        <v>183093</v>
      </c>
      <c r="I21" s="22">
        <f t="shared" si="6"/>
        <v>182657.04</v>
      </c>
      <c r="J21" s="22">
        <f t="shared" si="6"/>
        <v>0</v>
      </c>
      <c r="K21" s="23">
        <f t="shared" si="6"/>
        <v>182657.04</v>
      </c>
      <c r="L21" s="19">
        <f t="shared" si="1"/>
        <v>99.76189149776343</v>
      </c>
    </row>
    <row r="22" spans="1:12" ht="15">
      <c r="A22" s="16"/>
      <c r="B22" s="16"/>
      <c r="C22" s="16">
        <v>6050</v>
      </c>
      <c r="D22" s="37" t="s">
        <v>14</v>
      </c>
      <c r="E22" s="37"/>
      <c r="F22" s="17">
        <v>183093</v>
      </c>
      <c r="G22" s="17"/>
      <c r="H22" s="17">
        <v>183093</v>
      </c>
      <c r="I22" s="17">
        <v>182657.04</v>
      </c>
      <c r="J22" s="17">
        <v>0</v>
      </c>
      <c r="K22" s="18">
        <v>182657.04</v>
      </c>
      <c r="L22" s="19">
        <f t="shared" si="1"/>
        <v>99.76189149776343</v>
      </c>
    </row>
    <row r="23" spans="1:12" s="1" customFormat="1" ht="15" customHeight="1">
      <c r="A23" s="6">
        <v>700</v>
      </c>
      <c r="B23" s="6"/>
      <c r="C23" s="6"/>
      <c r="D23" s="44" t="s">
        <v>15</v>
      </c>
      <c r="E23" s="44"/>
      <c r="F23" s="8">
        <f aca="true" t="shared" si="7" ref="F23:K23">SUM(F24,F30)</f>
        <v>146774</v>
      </c>
      <c r="G23" s="8">
        <f t="shared" si="7"/>
        <v>76774</v>
      </c>
      <c r="H23" s="8">
        <f t="shared" si="7"/>
        <v>70000</v>
      </c>
      <c r="I23" s="8">
        <f t="shared" si="7"/>
        <v>81661.71999999999</v>
      </c>
      <c r="J23" s="8">
        <f t="shared" si="7"/>
        <v>74861.71999999999</v>
      </c>
      <c r="K23" s="9">
        <f t="shared" si="7"/>
        <v>6800</v>
      </c>
      <c r="L23" s="8">
        <f aca="true" t="shared" si="8" ref="L23:L29">I23/F23*100</f>
        <v>55.6377287530489</v>
      </c>
    </row>
    <row r="24" spans="1:12" s="2" customFormat="1" ht="15" customHeight="1">
      <c r="A24" s="11"/>
      <c r="B24" s="11">
        <v>70005</v>
      </c>
      <c r="C24" s="11"/>
      <c r="D24" s="45" t="s">
        <v>16</v>
      </c>
      <c r="E24" s="45"/>
      <c r="F24" s="12">
        <f aca="true" t="shared" si="9" ref="F24:K24">SUM(F25:F29)</f>
        <v>76774</v>
      </c>
      <c r="G24" s="12">
        <f t="shared" si="9"/>
        <v>76774</v>
      </c>
      <c r="H24" s="12">
        <f t="shared" si="9"/>
        <v>0</v>
      </c>
      <c r="I24" s="12">
        <f t="shared" si="9"/>
        <v>74861.71999999999</v>
      </c>
      <c r="J24" s="12">
        <f t="shared" si="9"/>
        <v>74861.71999999999</v>
      </c>
      <c r="K24" s="12">
        <f t="shared" si="9"/>
        <v>0</v>
      </c>
      <c r="L24" s="12">
        <f t="shared" si="8"/>
        <v>97.50920884674498</v>
      </c>
    </row>
    <row r="25" spans="1:12" s="2" customFormat="1" ht="15" customHeight="1">
      <c r="A25" s="11"/>
      <c r="B25" s="11"/>
      <c r="C25" s="16">
        <v>4210</v>
      </c>
      <c r="D25" s="37" t="s">
        <v>8</v>
      </c>
      <c r="E25" s="37"/>
      <c r="F25" s="19">
        <v>2097</v>
      </c>
      <c r="G25" s="19">
        <v>2097</v>
      </c>
      <c r="H25" s="19"/>
      <c r="I25" s="19">
        <v>2022.39</v>
      </c>
      <c r="J25" s="19">
        <v>2022.39</v>
      </c>
      <c r="K25" s="25"/>
      <c r="L25" s="12">
        <f t="shared" si="8"/>
        <v>96.44206008583691</v>
      </c>
    </row>
    <row r="26" spans="1:12" s="4" customFormat="1" ht="15" customHeight="1">
      <c r="A26" s="24"/>
      <c r="B26" s="24"/>
      <c r="C26" s="24">
        <v>4260</v>
      </c>
      <c r="D26" s="37" t="s">
        <v>17</v>
      </c>
      <c r="E26" s="37"/>
      <c r="F26" s="19">
        <v>9600</v>
      </c>
      <c r="G26" s="19">
        <v>9600</v>
      </c>
      <c r="H26" s="19"/>
      <c r="I26" s="19">
        <v>9588.07</v>
      </c>
      <c r="J26" s="19">
        <v>9588.07</v>
      </c>
      <c r="K26" s="25"/>
      <c r="L26" s="19">
        <f t="shared" si="8"/>
        <v>99.87572916666666</v>
      </c>
    </row>
    <row r="27" spans="1:12" s="4" customFormat="1" ht="15" customHeight="1">
      <c r="A27" s="24"/>
      <c r="B27" s="24"/>
      <c r="C27" s="24">
        <v>4270</v>
      </c>
      <c r="D27" s="37" t="s">
        <v>29</v>
      </c>
      <c r="E27" s="37"/>
      <c r="F27" s="19">
        <v>6350</v>
      </c>
      <c r="G27" s="19">
        <v>6350</v>
      </c>
      <c r="H27" s="19"/>
      <c r="I27" s="19">
        <v>5461.2</v>
      </c>
      <c r="J27" s="19">
        <v>5461.2</v>
      </c>
      <c r="K27" s="25"/>
      <c r="L27" s="19">
        <f t="shared" si="8"/>
        <v>86.00314960629922</v>
      </c>
    </row>
    <row r="28" spans="1:12" ht="15" customHeight="1">
      <c r="A28" s="16"/>
      <c r="B28" s="16"/>
      <c r="C28" s="16">
        <v>4300</v>
      </c>
      <c r="D28" s="37" t="s">
        <v>9</v>
      </c>
      <c r="E28" s="37"/>
      <c r="F28" s="17">
        <v>57377</v>
      </c>
      <c r="G28" s="17">
        <v>57377</v>
      </c>
      <c r="H28" s="17">
        <v>0</v>
      </c>
      <c r="I28" s="17">
        <v>56489.27</v>
      </c>
      <c r="J28" s="17">
        <v>56489.27</v>
      </c>
      <c r="K28" s="18"/>
      <c r="L28" s="19">
        <f t="shared" si="8"/>
        <v>98.45281210241038</v>
      </c>
    </row>
    <row r="29" spans="1:12" ht="15" customHeight="1">
      <c r="A29" s="16"/>
      <c r="B29" s="16"/>
      <c r="C29" s="16">
        <v>4430</v>
      </c>
      <c r="D29" s="37" t="s">
        <v>10</v>
      </c>
      <c r="E29" s="37"/>
      <c r="F29" s="17">
        <v>1350</v>
      </c>
      <c r="G29" s="17">
        <v>1350</v>
      </c>
      <c r="H29" s="17">
        <v>0</v>
      </c>
      <c r="I29" s="17">
        <v>1300.79</v>
      </c>
      <c r="J29" s="17">
        <v>1300.79</v>
      </c>
      <c r="K29" s="18"/>
      <c r="L29" s="19">
        <f t="shared" si="8"/>
        <v>96.35481481481482</v>
      </c>
    </row>
    <row r="30" spans="1:12" s="2" customFormat="1" ht="15" customHeight="1">
      <c r="A30" s="11"/>
      <c r="B30" s="11">
        <v>70095</v>
      </c>
      <c r="C30" s="11"/>
      <c r="D30" s="45" t="s">
        <v>7</v>
      </c>
      <c r="E30" s="45"/>
      <c r="F30" s="12">
        <f aca="true" t="shared" si="10" ref="F30:K30">SUM(F31:F31)</f>
        <v>70000</v>
      </c>
      <c r="G30" s="12">
        <f t="shared" si="10"/>
        <v>0</v>
      </c>
      <c r="H30" s="12">
        <f t="shared" si="10"/>
        <v>70000</v>
      </c>
      <c r="I30" s="12">
        <f t="shared" si="10"/>
        <v>6800</v>
      </c>
      <c r="J30" s="12">
        <f t="shared" si="10"/>
        <v>0</v>
      </c>
      <c r="K30" s="20">
        <f t="shared" si="10"/>
        <v>6800</v>
      </c>
      <c r="L30" s="12">
        <f aca="true" t="shared" si="11" ref="L30:L44">I30/F30*100</f>
        <v>9.714285714285714</v>
      </c>
    </row>
    <row r="31" spans="1:12" ht="15">
      <c r="A31" s="16"/>
      <c r="B31" s="16"/>
      <c r="C31" s="16">
        <v>6050</v>
      </c>
      <c r="D31" s="37" t="s">
        <v>14</v>
      </c>
      <c r="E31" s="37"/>
      <c r="F31" s="17">
        <v>70000</v>
      </c>
      <c r="G31" s="17">
        <v>0</v>
      </c>
      <c r="H31" s="17">
        <v>70000</v>
      </c>
      <c r="I31" s="17">
        <v>6800</v>
      </c>
      <c r="J31" s="17">
        <v>0</v>
      </c>
      <c r="K31" s="18">
        <v>6800</v>
      </c>
      <c r="L31" s="19">
        <f t="shared" si="11"/>
        <v>9.714285714285714</v>
      </c>
    </row>
    <row r="32" spans="1:12" s="1" customFormat="1" ht="15" customHeight="1">
      <c r="A32" s="6">
        <v>750</v>
      </c>
      <c r="B32" s="6"/>
      <c r="C32" s="6"/>
      <c r="D32" s="44" t="s">
        <v>18</v>
      </c>
      <c r="E32" s="44"/>
      <c r="F32" s="8">
        <f aca="true" t="shared" si="12" ref="F32:K32">SUM(F66,F62,F44,F39,F33)</f>
        <v>1842537</v>
      </c>
      <c r="G32" s="8">
        <f t="shared" si="12"/>
        <v>1842537</v>
      </c>
      <c r="H32" s="8">
        <f t="shared" si="12"/>
        <v>0</v>
      </c>
      <c r="I32" s="8">
        <f t="shared" si="12"/>
        <v>1742099.2099999997</v>
      </c>
      <c r="J32" s="8">
        <f t="shared" si="12"/>
        <v>1742099.2099999997</v>
      </c>
      <c r="K32" s="9">
        <f t="shared" si="12"/>
        <v>0</v>
      </c>
      <c r="L32" s="8">
        <f t="shared" si="11"/>
        <v>94.54894040119682</v>
      </c>
    </row>
    <row r="33" spans="1:12" s="2" customFormat="1" ht="15" customHeight="1">
      <c r="A33" s="11"/>
      <c r="B33" s="11">
        <v>75011</v>
      </c>
      <c r="C33" s="11"/>
      <c r="D33" s="45" t="s">
        <v>19</v>
      </c>
      <c r="E33" s="45"/>
      <c r="F33" s="12">
        <f aca="true" t="shared" si="13" ref="F33:K33">SUM(F34:F38)</f>
        <v>110312</v>
      </c>
      <c r="G33" s="12">
        <f t="shared" si="13"/>
        <v>110312</v>
      </c>
      <c r="H33" s="12">
        <f t="shared" si="13"/>
        <v>0</v>
      </c>
      <c r="I33" s="12">
        <f t="shared" si="13"/>
        <v>109912.35</v>
      </c>
      <c r="J33" s="12">
        <f t="shared" si="13"/>
        <v>109912.35</v>
      </c>
      <c r="K33" s="20">
        <f t="shared" si="13"/>
        <v>0</v>
      </c>
      <c r="L33" s="12">
        <f t="shared" si="11"/>
        <v>99.6377094060483</v>
      </c>
    </row>
    <row r="34" spans="1:12" ht="15" customHeight="1">
      <c r="A34" s="16"/>
      <c r="B34" s="16"/>
      <c r="C34" s="16">
        <v>4010</v>
      </c>
      <c r="D34" s="37" t="s">
        <v>20</v>
      </c>
      <c r="E34" s="37"/>
      <c r="F34" s="17">
        <v>85510</v>
      </c>
      <c r="G34" s="17">
        <v>85510</v>
      </c>
      <c r="H34" s="17">
        <v>0</v>
      </c>
      <c r="I34" s="17">
        <v>85192.44</v>
      </c>
      <c r="J34" s="17">
        <v>85192.44</v>
      </c>
      <c r="K34" s="18"/>
      <c r="L34" s="19">
        <f t="shared" si="11"/>
        <v>99.6286282306163</v>
      </c>
    </row>
    <row r="35" spans="1:12" ht="15" customHeight="1">
      <c r="A35" s="16"/>
      <c r="B35" s="16"/>
      <c r="C35" s="16">
        <v>4040</v>
      </c>
      <c r="D35" s="37" t="s">
        <v>21</v>
      </c>
      <c r="E35" s="37"/>
      <c r="F35" s="17">
        <v>4559</v>
      </c>
      <c r="G35" s="17">
        <v>4559</v>
      </c>
      <c r="H35" s="17">
        <v>0</v>
      </c>
      <c r="I35" s="17">
        <v>4558.8</v>
      </c>
      <c r="J35" s="17">
        <v>4558.8</v>
      </c>
      <c r="K35" s="18"/>
      <c r="L35" s="19">
        <f t="shared" si="11"/>
        <v>99.99561307304234</v>
      </c>
    </row>
    <row r="36" spans="1:12" ht="15" customHeight="1">
      <c r="A36" s="16"/>
      <c r="B36" s="16"/>
      <c r="C36" s="16">
        <v>4110</v>
      </c>
      <c r="D36" s="37" t="s">
        <v>22</v>
      </c>
      <c r="E36" s="37"/>
      <c r="F36" s="17">
        <v>15855</v>
      </c>
      <c r="G36" s="17">
        <v>15855</v>
      </c>
      <c r="H36" s="17">
        <v>0</v>
      </c>
      <c r="I36" s="17">
        <v>15808.87</v>
      </c>
      <c r="J36" s="17">
        <v>15808.87</v>
      </c>
      <c r="K36" s="18"/>
      <c r="L36" s="19">
        <f t="shared" si="11"/>
        <v>99.70905077262694</v>
      </c>
    </row>
    <row r="37" spans="1:12" ht="15" customHeight="1">
      <c r="A37" s="16"/>
      <c r="B37" s="16"/>
      <c r="C37" s="16">
        <v>4120</v>
      </c>
      <c r="D37" s="37" t="s">
        <v>23</v>
      </c>
      <c r="E37" s="37"/>
      <c r="F37" s="17">
        <v>2200</v>
      </c>
      <c r="G37" s="17">
        <v>2200</v>
      </c>
      <c r="H37" s="17">
        <v>0</v>
      </c>
      <c r="I37" s="17">
        <v>2164.38</v>
      </c>
      <c r="J37" s="17">
        <v>2164.38</v>
      </c>
      <c r="K37" s="18"/>
      <c r="L37" s="19">
        <f t="shared" si="11"/>
        <v>98.3809090909091</v>
      </c>
    </row>
    <row r="38" spans="1:12" ht="33" customHeight="1">
      <c r="A38" s="16"/>
      <c r="B38" s="16"/>
      <c r="C38" s="16">
        <v>4440</v>
      </c>
      <c r="D38" s="37" t="s">
        <v>33</v>
      </c>
      <c r="E38" s="37"/>
      <c r="F38" s="17">
        <v>2188</v>
      </c>
      <c r="G38" s="17">
        <v>2188</v>
      </c>
      <c r="H38" s="17"/>
      <c r="I38" s="17">
        <v>2187.86</v>
      </c>
      <c r="J38" s="17">
        <v>2187.86</v>
      </c>
      <c r="K38" s="18"/>
      <c r="L38" s="19">
        <f t="shared" si="11"/>
        <v>99.99360146252286</v>
      </c>
    </row>
    <row r="39" spans="1:12" s="2" customFormat="1" ht="29.25" customHeight="1">
      <c r="A39" s="11"/>
      <c r="B39" s="11">
        <v>75022</v>
      </c>
      <c r="C39" s="11"/>
      <c r="D39" s="45" t="s">
        <v>24</v>
      </c>
      <c r="E39" s="45"/>
      <c r="F39" s="12">
        <f aca="true" t="shared" si="14" ref="F39:K39">SUM(F40:F43)</f>
        <v>73500</v>
      </c>
      <c r="G39" s="12">
        <f t="shared" si="14"/>
        <v>73500</v>
      </c>
      <c r="H39" s="12">
        <f t="shared" si="14"/>
        <v>0</v>
      </c>
      <c r="I39" s="12">
        <f t="shared" si="14"/>
        <v>58059.18</v>
      </c>
      <c r="J39" s="12">
        <f t="shared" si="14"/>
        <v>58059.18</v>
      </c>
      <c r="K39" s="20">
        <f t="shared" si="14"/>
        <v>0</v>
      </c>
      <c r="L39" s="12">
        <f t="shared" si="11"/>
        <v>78.99208163265307</v>
      </c>
    </row>
    <row r="40" spans="1:12" ht="15" customHeight="1">
      <c r="A40" s="16"/>
      <c r="B40" s="16"/>
      <c r="C40" s="16">
        <v>3030</v>
      </c>
      <c r="D40" s="37" t="s">
        <v>25</v>
      </c>
      <c r="E40" s="37"/>
      <c r="F40" s="17">
        <v>69000</v>
      </c>
      <c r="G40" s="17">
        <v>69000</v>
      </c>
      <c r="H40" s="17">
        <v>0</v>
      </c>
      <c r="I40" s="17">
        <v>56240</v>
      </c>
      <c r="J40" s="17">
        <v>56240</v>
      </c>
      <c r="K40" s="18"/>
      <c r="L40" s="19">
        <f t="shared" si="11"/>
        <v>81.5072463768116</v>
      </c>
    </row>
    <row r="41" spans="1:12" ht="15" customHeight="1">
      <c r="A41" s="16"/>
      <c r="B41" s="16"/>
      <c r="C41" s="16">
        <v>4210</v>
      </c>
      <c r="D41" s="37" t="s">
        <v>8</v>
      </c>
      <c r="E41" s="37"/>
      <c r="F41" s="17">
        <v>2000</v>
      </c>
      <c r="G41" s="17">
        <v>2000</v>
      </c>
      <c r="H41" s="17">
        <v>0</v>
      </c>
      <c r="I41" s="17">
        <v>675.55</v>
      </c>
      <c r="J41" s="17">
        <v>675.55</v>
      </c>
      <c r="K41" s="18"/>
      <c r="L41" s="19">
        <f t="shared" si="11"/>
        <v>33.777499999999996</v>
      </c>
    </row>
    <row r="42" spans="1:12" ht="15" customHeight="1">
      <c r="A42" s="16"/>
      <c r="B42" s="16"/>
      <c r="C42" s="16">
        <v>4300</v>
      </c>
      <c r="D42" s="37" t="s">
        <v>9</v>
      </c>
      <c r="E42" s="37"/>
      <c r="F42" s="17">
        <v>2000</v>
      </c>
      <c r="G42" s="17">
        <v>2000</v>
      </c>
      <c r="H42" s="17">
        <v>0</v>
      </c>
      <c r="I42" s="17">
        <v>842.74</v>
      </c>
      <c r="J42" s="17">
        <v>842.74</v>
      </c>
      <c r="K42" s="18"/>
      <c r="L42" s="19">
        <f t="shared" si="11"/>
        <v>42.137</v>
      </c>
    </row>
    <row r="43" spans="1:12" ht="15" customHeight="1">
      <c r="A43" s="16"/>
      <c r="B43" s="16"/>
      <c r="C43" s="16">
        <v>4410</v>
      </c>
      <c r="D43" s="37" t="s">
        <v>26</v>
      </c>
      <c r="E43" s="37"/>
      <c r="F43" s="17">
        <v>500</v>
      </c>
      <c r="G43" s="17">
        <v>500</v>
      </c>
      <c r="H43" s="17">
        <v>0</v>
      </c>
      <c r="I43" s="17">
        <v>300.89</v>
      </c>
      <c r="J43" s="17">
        <v>300.89</v>
      </c>
      <c r="K43" s="18"/>
      <c r="L43" s="19">
        <f t="shared" si="11"/>
        <v>60.178</v>
      </c>
    </row>
    <row r="44" spans="1:12" s="2" customFormat="1" ht="29.25" customHeight="1">
      <c r="A44" s="11"/>
      <c r="B44" s="11">
        <v>75023</v>
      </c>
      <c r="C44" s="11"/>
      <c r="D44" s="45" t="s">
        <v>27</v>
      </c>
      <c r="E44" s="45"/>
      <c r="F44" s="12">
        <f aca="true" t="shared" si="15" ref="F44:K44">SUM(F45:F61)</f>
        <v>1591657</v>
      </c>
      <c r="G44" s="12">
        <f t="shared" si="15"/>
        <v>1591657</v>
      </c>
      <c r="H44" s="12">
        <f t="shared" si="15"/>
        <v>0</v>
      </c>
      <c r="I44" s="12">
        <f t="shared" si="15"/>
        <v>1510443.5499999998</v>
      </c>
      <c r="J44" s="12">
        <f t="shared" si="15"/>
        <v>1510443.5499999998</v>
      </c>
      <c r="K44" s="20">
        <f t="shared" si="15"/>
        <v>0</v>
      </c>
      <c r="L44" s="12">
        <f t="shared" si="11"/>
        <v>94.8975533045122</v>
      </c>
    </row>
    <row r="45" spans="1:12" ht="15" customHeight="1">
      <c r="A45" s="16"/>
      <c r="B45" s="16"/>
      <c r="C45" s="16">
        <v>4010</v>
      </c>
      <c r="D45" s="37" t="s">
        <v>20</v>
      </c>
      <c r="E45" s="37"/>
      <c r="F45" s="17">
        <v>800477</v>
      </c>
      <c r="G45" s="17">
        <v>800477</v>
      </c>
      <c r="H45" s="17">
        <v>0</v>
      </c>
      <c r="I45" s="17">
        <v>791592.82</v>
      </c>
      <c r="J45" s="17">
        <v>791592.82</v>
      </c>
      <c r="K45" s="18"/>
      <c r="L45" s="19">
        <f aca="true" t="shared" si="16" ref="L45:L77">I45/F45*100</f>
        <v>98.89013925446952</v>
      </c>
    </row>
    <row r="46" spans="1:12" ht="15" customHeight="1">
      <c r="A46" s="16"/>
      <c r="B46" s="16"/>
      <c r="C46" s="16">
        <v>4040</v>
      </c>
      <c r="D46" s="37" t="s">
        <v>21</v>
      </c>
      <c r="E46" s="37"/>
      <c r="F46" s="17">
        <v>60116</v>
      </c>
      <c r="G46" s="17">
        <v>60116</v>
      </c>
      <c r="H46" s="17">
        <v>0</v>
      </c>
      <c r="I46" s="17">
        <v>60115.46</v>
      </c>
      <c r="J46" s="17">
        <v>60115.46</v>
      </c>
      <c r="K46" s="18"/>
      <c r="L46" s="19">
        <f t="shared" si="16"/>
        <v>99.99910173664249</v>
      </c>
    </row>
    <row r="47" spans="1:12" ht="15" customHeight="1">
      <c r="A47" s="16"/>
      <c r="B47" s="16"/>
      <c r="C47" s="16">
        <v>4110</v>
      </c>
      <c r="D47" s="37" t="s">
        <v>22</v>
      </c>
      <c r="E47" s="37"/>
      <c r="F47" s="17">
        <v>152500</v>
      </c>
      <c r="G47" s="17">
        <v>152500</v>
      </c>
      <c r="H47" s="17">
        <v>0</v>
      </c>
      <c r="I47" s="17">
        <v>151859.8</v>
      </c>
      <c r="J47" s="17">
        <v>151859.8</v>
      </c>
      <c r="K47" s="18"/>
      <c r="L47" s="19">
        <f t="shared" si="16"/>
        <v>99.58019672131147</v>
      </c>
    </row>
    <row r="48" spans="1:12" ht="15" customHeight="1">
      <c r="A48" s="16"/>
      <c r="B48" s="16"/>
      <c r="C48" s="16">
        <v>4120</v>
      </c>
      <c r="D48" s="37" t="s">
        <v>23</v>
      </c>
      <c r="E48" s="37"/>
      <c r="F48" s="17">
        <v>17600</v>
      </c>
      <c r="G48" s="17">
        <v>17600</v>
      </c>
      <c r="H48" s="17">
        <v>0</v>
      </c>
      <c r="I48" s="17">
        <v>17548.74</v>
      </c>
      <c r="J48" s="17">
        <v>17548.74</v>
      </c>
      <c r="K48" s="18"/>
      <c r="L48" s="19">
        <f t="shared" si="16"/>
        <v>99.70875000000001</v>
      </c>
    </row>
    <row r="49" spans="1:12" ht="30.75" customHeight="1">
      <c r="A49" s="16"/>
      <c r="B49" s="16"/>
      <c r="C49" s="16">
        <v>4140</v>
      </c>
      <c r="D49" s="37" t="s">
        <v>28</v>
      </c>
      <c r="E49" s="37"/>
      <c r="F49" s="17">
        <v>13580</v>
      </c>
      <c r="G49" s="17">
        <v>13580</v>
      </c>
      <c r="H49" s="17">
        <v>0</v>
      </c>
      <c r="I49" s="17">
        <v>12361.8</v>
      </c>
      <c r="J49" s="17">
        <v>12361.8</v>
      </c>
      <c r="K49" s="18"/>
      <c r="L49" s="19">
        <f t="shared" si="16"/>
        <v>91.02945508100146</v>
      </c>
    </row>
    <row r="50" spans="1:12" ht="19.5" customHeight="1">
      <c r="A50" s="16"/>
      <c r="B50" s="16"/>
      <c r="C50" s="16">
        <v>4170</v>
      </c>
      <c r="D50" s="37" t="s">
        <v>100</v>
      </c>
      <c r="E50" s="37"/>
      <c r="F50" s="17">
        <v>18500</v>
      </c>
      <c r="G50" s="17">
        <v>18500</v>
      </c>
      <c r="H50" s="17"/>
      <c r="I50" s="17">
        <v>16392.57</v>
      </c>
      <c r="J50" s="17">
        <v>16392.57</v>
      </c>
      <c r="K50" s="18"/>
      <c r="L50" s="19">
        <f t="shared" si="16"/>
        <v>88.60848648648648</v>
      </c>
    </row>
    <row r="51" spans="1:12" ht="15" customHeight="1">
      <c r="A51" s="16"/>
      <c r="B51" s="16"/>
      <c r="C51" s="16">
        <v>4210</v>
      </c>
      <c r="D51" s="37" t="s">
        <v>8</v>
      </c>
      <c r="E51" s="37"/>
      <c r="F51" s="17">
        <v>103090</v>
      </c>
      <c r="G51" s="17">
        <v>103090</v>
      </c>
      <c r="H51" s="17">
        <v>0</v>
      </c>
      <c r="I51" s="17">
        <v>83391.92</v>
      </c>
      <c r="J51" s="17">
        <v>83391.92</v>
      </c>
      <c r="K51" s="18"/>
      <c r="L51" s="19">
        <f t="shared" si="16"/>
        <v>80.89234649335532</v>
      </c>
    </row>
    <row r="52" spans="1:12" ht="15" customHeight="1">
      <c r="A52" s="16"/>
      <c r="B52" s="16"/>
      <c r="C52" s="16">
        <v>4260</v>
      </c>
      <c r="D52" s="37" t="s">
        <v>17</v>
      </c>
      <c r="E52" s="37"/>
      <c r="F52" s="17">
        <v>67450</v>
      </c>
      <c r="G52" s="17">
        <v>67450</v>
      </c>
      <c r="H52" s="17">
        <v>0</v>
      </c>
      <c r="I52" s="17">
        <v>35416.19</v>
      </c>
      <c r="J52" s="17">
        <v>35416.19</v>
      </c>
      <c r="K52" s="18"/>
      <c r="L52" s="19">
        <f t="shared" si="16"/>
        <v>52.50732394366197</v>
      </c>
    </row>
    <row r="53" spans="1:12" ht="15" customHeight="1">
      <c r="A53" s="16"/>
      <c r="B53" s="16"/>
      <c r="C53" s="16">
        <v>4280</v>
      </c>
      <c r="D53" s="37" t="s">
        <v>30</v>
      </c>
      <c r="E53" s="37"/>
      <c r="F53" s="17">
        <v>2000</v>
      </c>
      <c r="G53" s="17">
        <v>2000</v>
      </c>
      <c r="H53" s="17">
        <v>0</v>
      </c>
      <c r="I53" s="17">
        <v>1580</v>
      </c>
      <c r="J53" s="17">
        <v>1580</v>
      </c>
      <c r="K53" s="18"/>
      <c r="L53" s="19">
        <f t="shared" si="16"/>
        <v>79</v>
      </c>
    </row>
    <row r="54" spans="1:12" ht="15" customHeight="1">
      <c r="A54" s="16"/>
      <c r="B54" s="16"/>
      <c r="C54" s="16">
        <v>4300</v>
      </c>
      <c r="D54" s="56" t="s">
        <v>9</v>
      </c>
      <c r="E54" s="56"/>
      <c r="F54" s="17">
        <v>267002</v>
      </c>
      <c r="G54" s="17">
        <v>267002</v>
      </c>
      <c r="H54" s="17">
        <v>0</v>
      </c>
      <c r="I54" s="17">
        <v>261529.11</v>
      </c>
      <c r="J54" s="17">
        <v>261529.11</v>
      </c>
      <c r="K54" s="18"/>
      <c r="L54" s="19">
        <f t="shared" si="16"/>
        <v>97.95024381839836</v>
      </c>
    </row>
    <row r="55" spans="1:12" ht="15" customHeight="1">
      <c r="A55" s="16"/>
      <c r="B55" s="16"/>
      <c r="C55" s="16">
        <v>4350</v>
      </c>
      <c r="D55" s="37" t="s">
        <v>31</v>
      </c>
      <c r="E55" s="37"/>
      <c r="F55" s="17">
        <v>1000</v>
      </c>
      <c r="G55" s="17">
        <v>1000</v>
      </c>
      <c r="H55" s="17">
        <v>0</v>
      </c>
      <c r="I55" s="17">
        <v>427.5</v>
      </c>
      <c r="J55" s="17">
        <v>427.5</v>
      </c>
      <c r="K55" s="18"/>
      <c r="L55" s="19">
        <f t="shared" si="16"/>
        <v>42.75</v>
      </c>
    </row>
    <row r="56" spans="1:12" ht="51.75" customHeight="1">
      <c r="A56" s="16"/>
      <c r="B56" s="16"/>
      <c r="C56" s="16">
        <v>4360</v>
      </c>
      <c r="D56" s="37" t="s">
        <v>81</v>
      </c>
      <c r="E56" s="37"/>
      <c r="F56" s="17">
        <v>1500</v>
      </c>
      <c r="G56" s="17">
        <v>1500</v>
      </c>
      <c r="H56" s="17"/>
      <c r="I56" s="17">
        <v>1440</v>
      </c>
      <c r="J56" s="17">
        <v>1440</v>
      </c>
      <c r="K56" s="18"/>
      <c r="L56" s="19">
        <f t="shared" si="16"/>
        <v>96</v>
      </c>
    </row>
    <row r="57" spans="1:12" ht="51" customHeight="1">
      <c r="A57" s="16"/>
      <c r="B57" s="16"/>
      <c r="C57" s="16">
        <v>4370</v>
      </c>
      <c r="D57" s="37" t="s">
        <v>32</v>
      </c>
      <c r="E57" s="37"/>
      <c r="F57" s="17">
        <v>15012</v>
      </c>
      <c r="G57" s="17">
        <v>15012</v>
      </c>
      <c r="H57" s="17">
        <v>0</v>
      </c>
      <c r="I57" s="17">
        <v>13444.31</v>
      </c>
      <c r="J57" s="17">
        <v>13444.31</v>
      </c>
      <c r="K57" s="18"/>
      <c r="L57" s="19">
        <f t="shared" si="16"/>
        <v>89.55708766320278</v>
      </c>
    </row>
    <row r="58" spans="1:12" ht="15" customHeight="1">
      <c r="A58" s="16"/>
      <c r="B58" s="16"/>
      <c r="C58" s="16">
        <v>4410</v>
      </c>
      <c r="D58" s="37" t="s">
        <v>26</v>
      </c>
      <c r="E58" s="37"/>
      <c r="F58" s="17">
        <v>20830</v>
      </c>
      <c r="G58" s="17">
        <v>20830</v>
      </c>
      <c r="H58" s="17">
        <v>0</v>
      </c>
      <c r="I58" s="17">
        <v>19190.72</v>
      </c>
      <c r="J58" s="17">
        <v>19190.72</v>
      </c>
      <c r="K58" s="18"/>
      <c r="L58" s="19">
        <f t="shared" si="16"/>
        <v>92.13019683149305</v>
      </c>
    </row>
    <row r="59" spans="1:12" ht="15" customHeight="1">
      <c r="A59" s="16"/>
      <c r="B59" s="16"/>
      <c r="C59" s="16">
        <v>4430</v>
      </c>
      <c r="D59" s="37" t="s">
        <v>10</v>
      </c>
      <c r="E59" s="37"/>
      <c r="F59" s="17">
        <v>17000</v>
      </c>
      <c r="G59" s="17">
        <v>17000</v>
      </c>
      <c r="H59" s="17">
        <v>0</v>
      </c>
      <c r="I59" s="17">
        <v>14432.27</v>
      </c>
      <c r="J59" s="17">
        <v>14432.27</v>
      </c>
      <c r="K59" s="18"/>
      <c r="L59" s="19">
        <f t="shared" si="16"/>
        <v>84.89570588235294</v>
      </c>
    </row>
    <row r="60" spans="1:12" ht="30.75" customHeight="1">
      <c r="A60" s="16"/>
      <c r="B60" s="16"/>
      <c r="C60" s="16">
        <v>4440</v>
      </c>
      <c r="D60" s="37" t="s">
        <v>33</v>
      </c>
      <c r="E60" s="37"/>
      <c r="F60" s="17">
        <v>20000</v>
      </c>
      <c r="G60" s="17">
        <v>20000</v>
      </c>
      <c r="H60" s="17">
        <v>0</v>
      </c>
      <c r="I60" s="17">
        <v>19942.34</v>
      </c>
      <c r="J60" s="17">
        <v>19942.34</v>
      </c>
      <c r="K60" s="18"/>
      <c r="L60" s="19">
        <f t="shared" si="16"/>
        <v>99.71170000000001</v>
      </c>
    </row>
    <row r="61" spans="1:12" ht="29.25" customHeight="1">
      <c r="A61" s="16"/>
      <c r="B61" s="16"/>
      <c r="C61" s="16">
        <v>4700</v>
      </c>
      <c r="D61" s="37" t="s">
        <v>34</v>
      </c>
      <c r="E61" s="37"/>
      <c r="F61" s="17">
        <v>14000</v>
      </c>
      <c r="G61" s="17">
        <v>14000</v>
      </c>
      <c r="H61" s="17">
        <v>0</v>
      </c>
      <c r="I61" s="17">
        <v>9778</v>
      </c>
      <c r="J61" s="17">
        <v>9778</v>
      </c>
      <c r="K61" s="18"/>
      <c r="L61" s="19">
        <f t="shared" si="16"/>
        <v>69.84285714285714</v>
      </c>
    </row>
    <row r="62" spans="1:12" s="2" customFormat="1" ht="32.25" customHeight="1">
      <c r="A62" s="11"/>
      <c r="B62" s="11">
        <v>75075</v>
      </c>
      <c r="C62" s="11"/>
      <c r="D62" s="45" t="s">
        <v>37</v>
      </c>
      <c r="E62" s="45"/>
      <c r="F62" s="12">
        <f aca="true" t="shared" si="17" ref="F62:K62">SUM(F63:F65)</f>
        <v>47018</v>
      </c>
      <c r="G62" s="12">
        <f t="shared" si="17"/>
        <v>47018</v>
      </c>
      <c r="H62" s="12">
        <f t="shared" si="17"/>
        <v>0</v>
      </c>
      <c r="I62" s="12">
        <f t="shared" si="17"/>
        <v>46671.08</v>
      </c>
      <c r="J62" s="12">
        <f t="shared" si="17"/>
        <v>46671.08</v>
      </c>
      <c r="K62" s="20">
        <f t="shared" si="17"/>
        <v>0</v>
      </c>
      <c r="L62" s="12">
        <f t="shared" si="16"/>
        <v>99.26215491939257</v>
      </c>
    </row>
    <row r="63" spans="1:12" s="4" customFormat="1" ht="15" customHeight="1">
      <c r="A63" s="24"/>
      <c r="B63" s="24"/>
      <c r="C63" s="24">
        <v>4170</v>
      </c>
      <c r="D63" s="37" t="s">
        <v>36</v>
      </c>
      <c r="E63" s="37"/>
      <c r="F63" s="19">
        <v>19918</v>
      </c>
      <c r="G63" s="19">
        <v>19918</v>
      </c>
      <c r="H63" s="19"/>
      <c r="I63" s="19">
        <v>19914</v>
      </c>
      <c r="J63" s="19">
        <v>19914</v>
      </c>
      <c r="K63" s="25"/>
      <c r="L63" s="19">
        <f t="shared" si="16"/>
        <v>99.9799176624159</v>
      </c>
    </row>
    <row r="64" spans="1:12" ht="15" customHeight="1">
      <c r="A64" s="16"/>
      <c r="B64" s="16"/>
      <c r="C64" s="16">
        <v>4210</v>
      </c>
      <c r="D64" s="37" t="s">
        <v>8</v>
      </c>
      <c r="E64" s="37"/>
      <c r="F64" s="17">
        <v>10600</v>
      </c>
      <c r="G64" s="17">
        <v>10600</v>
      </c>
      <c r="H64" s="17">
        <v>0</v>
      </c>
      <c r="I64" s="17">
        <v>10591.75</v>
      </c>
      <c r="J64" s="17">
        <v>10591.75</v>
      </c>
      <c r="K64" s="18"/>
      <c r="L64" s="19">
        <f t="shared" si="16"/>
        <v>99.92216981132076</v>
      </c>
    </row>
    <row r="65" spans="1:12" ht="15" customHeight="1">
      <c r="A65" s="16"/>
      <c r="B65" s="16"/>
      <c r="C65" s="16">
        <v>4300</v>
      </c>
      <c r="D65" s="37" t="s">
        <v>9</v>
      </c>
      <c r="E65" s="37"/>
      <c r="F65" s="17">
        <v>16500</v>
      </c>
      <c r="G65" s="17">
        <v>16500</v>
      </c>
      <c r="H65" s="17">
        <v>0</v>
      </c>
      <c r="I65" s="17">
        <v>16165.33</v>
      </c>
      <c r="J65" s="17">
        <v>16165.33</v>
      </c>
      <c r="K65" s="18"/>
      <c r="L65" s="19">
        <f t="shared" si="16"/>
        <v>97.97169696969696</v>
      </c>
    </row>
    <row r="66" spans="1:12" s="2" customFormat="1" ht="15" customHeight="1">
      <c r="A66" s="11"/>
      <c r="B66" s="11">
        <v>75095</v>
      </c>
      <c r="C66" s="11"/>
      <c r="D66" s="45" t="s">
        <v>7</v>
      </c>
      <c r="E66" s="45"/>
      <c r="F66" s="12">
        <f aca="true" t="shared" si="18" ref="F66:K66">SUM(F67:F68)</f>
        <v>20050</v>
      </c>
      <c r="G66" s="12">
        <f t="shared" si="18"/>
        <v>20050</v>
      </c>
      <c r="H66" s="12">
        <f t="shared" si="18"/>
        <v>0</v>
      </c>
      <c r="I66" s="12">
        <f t="shared" si="18"/>
        <v>17013.05</v>
      </c>
      <c r="J66" s="12">
        <f t="shared" si="18"/>
        <v>17013.05</v>
      </c>
      <c r="K66" s="20">
        <f t="shared" si="18"/>
        <v>0</v>
      </c>
      <c r="L66" s="12">
        <f t="shared" si="16"/>
        <v>84.85311720698255</v>
      </c>
    </row>
    <row r="67" spans="1:12" ht="15" customHeight="1">
      <c r="A67" s="16"/>
      <c r="B67" s="16"/>
      <c r="C67" s="16">
        <v>4210</v>
      </c>
      <c r="D67" s="37" t="s">
        <v>8</v>
      </c>
      <c r="E67" s="37"/>
      <c r="F67" s="17">
        <v>18700</v>
      </c>
      <c r="G67" s="17">
        <v>18700</v>
      </c>
      <c r="H67" s="17">
        <v>0</v>
      </c>
      <c r="I67" s="17">
        <v>16316.43</v>
      </c>
      <c r="J67" s="17">
        <v>16316.43</v>
      </c>
      <c r="K67" s="18"/>
      <c r="L67" s="19">
        <f t="shared" si="16"/>
        <v>87.25363636363636</v>
      </c>
    </row>
    <row r="68" spans="1:12" ht="15" customHeight="1">
      <c r="A68" s="16"/>
      <c r="B68" s="16"/>
      <c r="C68" s="16">
        <v>4300</v>
      </c>
      <c r="D68" s="37" t="s">
        <v>9</v>
      </c>
      <c r="E68" s="37"/>
      <c r="F68" s="17">
        <v>1350</v>
      </c>
      <c r="G68" s="17">
        <v>1350</v>
      </c>
      <c r="H68" s="17">
        <v>0</v>
      </c>
      <c r="I68" s="17">
        <v>696.62</v>
      </c>
      <c r="J68" s="17">
        <v>696.62</v>
      </c>
      <c r="K68" s="18"/>
      <c r="L68" s="19">
        <f t="shared" si="16"/>
        <v>51.60148148148148</v>
      </c>
    </row>
    <row r="69" spans="1:12" s="1" customFormat="1" ht="44.25" customHeight="1">
      <c r="A69" s="6">
        <v>751</v>
      </c>
      <c r="B69" s="6"/>
      <c r="C69" s="6"/>
      <c r="D69" s="44" t="s">
        <v>38</v>
      </c>
      <c r="E69" s="44"/>
      <c r="F69" s="8">
        <f aca="true" t="shared" si="19" ref="F69:K69">SUM(F70)</f>
        <v>845</v>
      </c>
      <c r="G69" s="8">
        <f t="shared" si="19"/>
        <v>845</v>
      </c>
      <c r="H69" s="8">
        <f t="shared" si="19"/>
        <v>0</v>
      </c>
      <c r="I69" s="8">
        <f t="shared" si="19"/>
        <v>844.02</v>
      </c>
      <c r="J69" s="8">
        <f t="shared" si="19"/>
        <v>844.02</v>
      </c>
      <c r="K69" s="9">
        <f t="shared" si="19"/>
        <v>0</v>
      </c>
      <c r="L69" s="8">
        <f t="shared" si="16"/>
        <v>99.88402366863906</v>
      </c>
    </row>
    <row r="70" spans="1:12" s="2" customFormat="1" ht="33" customHeight="1">
      <c r="A70" s="11"/>
      <c r="B70" s="11">
        <v>75101</v>
      </c>
      <c r="C70" s="11"/>
      <c r="D70" s="45" t="s">
        <v>39</v>
      </c>
      <c r="E70" s="45"/>
      <c r="F70" s="12">
        <f aca="true" t="shared" si="20" ref="F70:K70">SUM(F71:F73)</f>
        <v>845</v>
      </c>
      <c r="G70" s="12">
        <f t="shared" si="20"/>
        <v>845</v>
      </c>
      <c r="H70" s="12">
        <f t="shared" si="20"/>
        <v>0</v>
      </c>
      <c r="I70" s="12">
        <f t="shared" si="20"/>
        <v>844.02</v>
      </c>
      <c r="J70" s="12">
        <f t="shared" si="20"/>
        <v>844.02</v>
      </c>
      <c r="K70" s="12">
        <f t="shared" si="20"/>
        <v>0</v>
      </c>
      <c r="L70" s="12">
        <f t="shared" si="16"/>
        <v>99.88402366863906</v>
      </c>
    </row>
    <row r="71" spans="1:12" ht="15" customHeight="1">
      <c r="A71" s="16"/>
      <c r="B71" s="16"/>
      <c r="C71" s="16">
        <v>4110</v>
      </c>
      <c r="D71" s="37" t="s">
        <v>22</v>
      </c>
      <c r="E71" s="37"/>
      <c r="F71" s="17">
        <v>121</v>
      </c>
      <c r="G71" s="17">
        <v>121</v>
      </c>
      <c r="H71" s="17">
        <v>0</v>
      </c>
      <c r="I71" s="17">
        <v>120.72</v>
      </c>
      <c r="J71" s="17">
        <v>120.72</v>
      </c>
      <c r="K71" s="18"/>
      <c r="L71" s="19">
        <f t="shared" si="16"/>
        <v>99.76859504132231</v>
      </c>
    </row>
    <row r="72" spans="1:12" ht="15" customHeight="1">
      <c r="A72" s="16"/>
      <c r="B72" s="16"/>
      <c r="C72" s="16">
        <v>4120</v>
      </c>
      <c r="D72" s="37" t="s">
        <v>23</v>
      </c>
      <c r="E72" s="37"/>
      <c r="F72" s="17">
        <v>18</v>
      </c>
      <c r="G72" s="17">
        <v>18</v>
      </c>
      <c r="H72" s="17">
        <v>0</v>
      </c>
      <c r="I72" s="17">
        <v>17.3</v>
      </c>
      <c r="J72" s="17">
        <v>17.3</v>
      </c>
      <c r="K72" s="18"/>
      <c r="L72" s="19">
        <f t="shared" si="16"/>
        <v>96.11111111111111</v>
      </c>
    </row>
    <row r="73" spans="1:12" ht="15" customHeight="1">
      <c r="A73" s="16"/>
      <c r="B73" s="16"/>
      <c r="C73" s="16">
        <v>4170</v>
      </c>
      <c r="D73" s="37" t="s">
        <v>36</v>
      </c>
      <c r="E73" s="37"/>
      <c r="F73" s="17">
        <v>706</v>
      </c>
      <c r="G73" s="17">
        <v>706</v>
      </c>
      <c r="H73" s="17">
        <v>0</v>
      </c>
      <c r="I73" s="17">
        <v>706</v>
      </c>
      <c r="J73" s="17">
        <v>706</v>
      </c>
      <c r="K73" s="18"/>
      <c r="L73" s="19">
        <f t="shared" si="16"/>
        <v>100</v>
      </c>
    </row>
    <row r="74" spans="1:12" s="1" customFormat="1" ht="28.5" customHeight="1">
      <c r="A74" s="6">
        <v>754</v>
      </c>
      <c r="B74" s="6"/>
      <c r="C74" s="6"/>
      <c r="D74" s="44" t="s">
        <v>40</v>
      </c>
      <c r="E74" s="44"/>
      <c r="F74" s="8">
        <f aca="true" t="shared" si="21" ref="F74:K74">SUM(F93,F78,F75)</f>
        <v>181623</v>
      </c>
      <c r="G74" s="8">
        <f t="shared" si="21"/>
        <v>181623</v>
      </c>
      <c r="H74" s="8">
        <f t="shared" si="21"/>
        <v>0</v>
      </c>
      <c r="I74" s="8">
        <f t="shared" si="21"/>
        <v>145272.09</v>
      </c>
      <c r="J74" s="8">
        <f t="shared" si="21"/>
        <v>145272.09</v>
      </c>
      <c r="K74" s="8">
        <f t="shared" si="21"/>
        <v>0</v>
      </c>
      <c r="L74" s="8">
        <f t="shared" si="16"/>
        <v>79.9855139492245</v>
      </c>
    </row>
    <row r="75" spans="1:12" s="2" customFormat="1" ht="15" customHeight="1">
      <c r="A75" s="11"/>
      <c r="B75" s="11">
        <v>75403</v>
      </c>
      <c r="C75" s="11"/>
      <c r="D75" s="45" t="s">
        <v>41</v>
      </c>
      <c r="E75" s="45"/>
      <c r="F75" s="12">
        <f aca="true" t="shared" si="22" ref="F75:K75">SUM(F76:F77)</f>
        <v>2200</v>
      </c>
      <c r="G75" s="12">
        <f t="shared" si="22"/>
        <v>2200</v>
      </c>
      <c r="H75" s="12">
        <f t="shared" si="22"/>
        <v>0</v>
      </c>
      <c r="I75" s="12">
        <f t="shared" si="22"/>
        <v>693</v>
      </c>
      <c r="J75" s="12">
        <f t="shared" si="22"/>
        <v>693</v>
      </c>
      <c r="K75" s="12">
        <f t="shared" si="22"/>
        <v>0</v>
      </c>
      <c r="L75" s="12">
        <f t="shared" si="16"/>
        <v>31.5</v>
      </c>
    </row>
    <row r="76" spans="1:12" ht="15" customHeight="1">
      <c r="A76" s="16"/>
      <c r="B76" s="16"/>
      <c r="C76" s="16">
        <v>4210</v>
      </c>
      <c r="D76" s="37" t="s">
        <v>8</v>
      </c>
      <c r="E76" s="37"/>
      <c r="F76" s="17">
        <v>1350</v>
      </c>
      <c r="G76" s="17">
        <v>1350</v>
      </c>
      <c r="H76" s="17">
        <v>0</v>
      </c>
      <c r="I76" s="17">
        <v>693</v>
      </c>
      <c r="J76" s="17">
        <v>693</v>
      </c>
      <c r="K76" s="18"/>
      <c r="L76" s="19">
        <f>I76/F76*100</f>
        <v>51.33333333333333</v>
      </c>
    </row>
    <row r="77" spans="1:12" ht="15" customHeight="1">
      <c r="A77" s="16"/>
      <c r="B77" s="16"/>
      <c r="C77" s="16">
        <v>4300</v>
      </c>
      <c r="D77" s="37" t="s">
        <v>9</v>
      </c>
      <c r="E77" s="37"/>
      <c r="F77" s="17">
        <v>850</v>
      </c>
      <c r="G77" s="17">
        <v>850</v>
      </c>
      <c r="H77" s="17">
        <v>0</v>
      </c>
      <c r="I77" s="17">
        <v>0</v>
      </c>
      <c r="J77" s="17">
        <v>0</v>
      </c>
      <c r="K77" s="18"/>
      <c r="L77" s="19">
        <f t="shared" si="16"/>
        <v>0</v>
      </c>
    </row>
    <row r="78" spans="1:12" s="2" customFormat="1" ht="15" customHeight="1">
      <c r="A78" s="11"/>
      <c r="B78" s="11">
        <v>75412</v>
      </c>
      <c r="C78" s="11"/>
      <c r="D78" s="45" t="s">
        <v>42</v>
      </c>
      <c r="E78" s="45"/>
      <c r="F78" s="12">
        <f aca="true" t="shared" si="23" ref="F78:K78">SUM(F79:F92)</f>
        <v>178823</v>
      </c>
      <c r="G78" s="12">
        <f t="shared" si="23"/>
        <v>178823</v>
      </c>
      <c r="H78" s="12">
        <f t="shared" si="23"/>
        <v>0</v>
      </c>
      <c r="I78" s="12">
        <f t="shared" si="23"/>
        <v>144118.03</v>
      </c>
      <c r="J78" s="12">
        <f t="shared" si="23"/>
        <v>144118.03</v>
      </c>
      <c r="K78" s="20">
        <f t="shared" si="23"/>
        <v>0</v>
      </c>
      <c r="L78" s="12">
        <f aca="true" t="shared" si="24" ref="L78:L143">I78/F78*100</f>
        <v>80.59255800428356</v>
      </c>
    </row>
    <row r="79" spans="1:12" s="4" customFormat="1" ht="30" customHeight="1">
      <c r="A79" s="24"/>
      <c r="B79" s="24"/>
      <c r="C79" s="24">
        <v>3020</v>
      </c>
      <c r="D79" s="37" t="s">
        <v>35</v>
      </c>
      <c r="E79" s="37"/>
      <c r="F79" s="19">
        <v>2000</v>
      </c>
      <c r="G79" s="19">
        <v>2000</v>
      </c>
      <c r="H79" s="19"/>
      <c r="I79" s="19">
        <v>1562.72</v>
      </c>
      <c r="J79" s="19">
        <v>1562.72</v>
      </c>
      <c r="K79" s="25"/>
      <c r="L79" s="19">
        <f t="shared" si="24"/>
        <v>78.13600000000001</v>
      </c>
    </row>
    <row r="80" spans="1:12" ht="15" customHeight="1">
      <c r="A80" s="16"/>
      <c r="B80" s="16"/>
      <c r="C80" s="16">
        <v>4010</v>
      </c>
      <c r="D80" s="37" t="s">
        <v>20</v>
      </c>
      <c r="E80" s="37"/>
      <c r="F80" s="17">
        <v>35160</v>
      </c>
      <c r="G80" s="17">
        <v>35160</v>
      </c>
      <c r="H80" s="17">
        <v>0</v>
      </c>
      <c r="I80" s="17">
        <v>34968.91</v>
      </c>
      <c r="J80" s="17">
        <v>34968.91</v>
      </c>
      <c r="K80" s="18"/>
      <c r="L80" s="19">
        <f t="shared" si="24"/>
        <v>99.45651308304892</v>
      </c>
    </row>
    <row r="81" spans="1:12" ht="15" customHeight="1">
      <c r="A81" s="16"/>
      <c r="B81" s="16"/>
      <c r="C81" s="16">
        <v>4040</v>
      </c>
      <c r="D81" s="37" t="s">
        <v>21</v>
      </c>
      <c r="E81" s="37"/>
      <c r="F81" s="17">
        <v>2319</v>
      </c>
      <c r="G81" s="17">
        <v>2319</v>
      </c>
      <c r="H81" s="17">
        <v>0</v>
      </c>
      <c r="I81" s="17">
        <v>2318.43</v>
      </c>
      <c r="J81" s="17">
        <v>2318.43</v>
      </c>
      <c r="K81" s="18"/>
      <c r="L81" s="19">
        <f t="shared" si="24"/>
        <v>99.97542043984475</v>
      </c>
    </row>
    <row r="82" spans="1:12" ht="15" customHeight="1">
      <c r="A82" s="16"/>
      <c r="B82" s="16"/>
      <c r="C82" s="16">
        <v>4110</v>
      </c>
      <c r="D82" s="37" t="s">
        <v>22</v>
      </c>
      <c r="E82" s="37"/>
      <c r="F82" s="17">
        <v>7137</v>
      </c>
      <c r="G82" s="17">
        <v>7137</v>
      </c>
      <c r="H82" s="17">
        <v>0</v>
      </c>
      <c r="I82" s="17">
        <v>7093.81</v>
      </c>
      <c r="J82" s="17">
        <v>7093.81</v>
      </c>
      <c r="K82" s="18"/>
      <c r="L82" s="19">
        <f t="shared" si="24"/>
        <v>99.39484377189297</v>
      </c>
    </row>
    <row r="83" spans="1:12" ht="15" customHeight="1">
      <c r="A83" s="16"/>
      <c r="B83" s="16"/>
      <c r="C83" s="16">
        <v>4120</v>
      </c>
      <c r="D83" s="37" t="s">
        <v>23</v>
      </c>
      <c r="E83" s="37"/>
      <c r="F83" s="17">
        <v>1000</v>
      </c>
      <c r="G83" s="17">
        <v>1000</v>
      </c>
      <c r="H83" s="17">
        <v>0</v>
      </c>
      <c r="I83" s="17">
        <v>933.02</v>
      </c>
      <c r="J83" s="17">
        <v>933.02</v>
      </c>
      <c r="K83" s="18"/>
      <c r="L83" s="19">
        <f t="shared" si="24"/>
        <v>93.30199999999999</v>
      </c>
    </row>
    <row r="84" spans="1:12" ht="15" customHeight="1">
      <c r="A84" s="16"/>
      <c r="B84" s="16"/>
      <c r="C84" s="16">
        <v>4210</v>
      </c>
      <c r="D84" s="37" t="s">
        <v>8</v>
      </c>
      <c r="E84" s="37"/>
      <c r="F84" s="17">
        <v>48113</v>
      </c>
      <c r="G84" s="17">
        <v>48113</v>
      </c>
      <c r="H84" s="17">
        <v>0</v>
      </c>
      <c r="I84" s="17">
        <v>26373.9</v>
      </c>
      <c r="J84" s="17">
        <v>26373.9</v>
      </c>
      <c r="K84" s="18"/>
      <c r="L84" s="19">
        <f t="shared" si="24"/>
        <v>54.81657764013884</v>
      </c>
    </row>
    <row r="85" spans="1:12" ht="15" customHeight="1">
      <c r="A85" s="16"/>
      <c r="B85" s="16"/>
      <c r="C85" s="16">
        <v>4260</v>
      </c>
      <c r="D85" s="37" t="s">
        <v>17</v>
      </c>
      <c r="E85" s="37"/>
      <c r="F85" s="17">
        <v>55500</v>
      </c>
      <c r="G85" s="17">
        <v>55500</v>
      </c>
      <c r="H85" s="17">
        <v>0</v>
      </c>
      <c r="I85" s="17">
        <v>50364.8</v>
      </c>
      <c r="J85" s="17">
        <v>50364.8</v>
      </c>
      <c r="K85" s="18"/>
      <c r="L85" s="19">
        <f t="shared" si="24"/>
        <v>90.74738738738739</v>
      </c>
    </row>
    <row r="86" spans="1:12" ht="15" customHeight="1">
      <c r="A86" s="16"/>
      <c r="B86" s="16"/>
      <c r="C86" s="24">
        <v>4270</v>
      </c>
      <c r="D86" s="37" t="s">
        <v>29</v>
      </c>
      <c r="E86" s="37"/>
      <c r="F86" s="17">
        <v>3000</v>
      </c>
      <c r="G86" s="17">
        <v>3000</v>
      </c>
      <c r="H86" s="17"/>
      <c r="I86" s="17">
        <v>0</v>
      </c>
      <c r="J86" s="17">
        <v>0</v>
      </c>
      <c r="K86" s="18"/>
      <c r="L86" s="19">
        <f t="shared" si="24"/>
        <v>0</v>
      </c>
    </row>
    <row r="87" spans="1:12" ht="15" customHeight="1">
      <c r="A87" s="16"/>
      <c r="B87" s="16"/>
      <c r="C87" s="16">
        <v>4300</v>
      </c>
      <c r="D87" s="37" t="s">
        <v>9</v>
      </c>
      <c r="E87" s="37"/>
      <c r="F87" s="17">
        <v>8000</v>
      </c>
      <c r="G87" s="17">
        <v>8000</v>
      </c>
      <c r="H87" s="17">
        <v>0</v>
      </c>
      <c r="I87" s="17">
        <v>5563.45</v>
      </c>
      <c r="J87" s="17">
        <v>5563.45</v>
      </c>
      <c r="K87" s="18"/>
      <c r="L87" s="19">
        <f t="shared" si="24"/>
        <v>69.54312499999999</v>
      </c>
    </row>
    <row r="88" spans="1:12" ht="45" customHeight="1">
      <c r="A88" s="16"/>
      <c r="B88" s="16"/>
      <c r="C88" s="16">
        <v>4370</v>
      </c>
      <c r="D88" s="37" t="s">
        <v>32</v>
      </c>
      <c r="E88" s="37"/>
      <c r="F88" s="17">
        <v>1000</v>
      </c>
      <c r="G88" s="17">
        <v>1000</v>
      </c>
      <c r="H88" s="17">
        <v>0</v>
      </c>
      <c r="I88" s="17">
        <v>682.19</v>
      </c>
      <c r="J88" s="17">
        <v>682.19</v>
      </c>
      <c r="K88" s="18"/>
      <c r="L88" s="19">
        <f t="shared" si="24"/>
        <v>68.21900000000001</v>
      </c>
    </row>
    <row r="89" spans="1:12" ht="15" customHeight="1">
      <c r="A89" s="16"/>
      <c r="B89" s="16"/>
      <c r="C89" s="16">
        <v>4410</v>
      </c>
      <c r="D89" s="37" t="s">
        <v>26</v>
      </c>
      <c r="E89" s="37"/>
      <c r="F89" s="17">
        <v>500</v>
      </c>
      <c r="G89" s="17">
        <v>500</v>
      </c>
      <c r="H89" s="17">
        <v>0</v>
      </c>
      <c r="I89" s="17">
        <v>417.89</v>
      </c>
      <c r="J89" s="17">
        <v>417.89</v>
      </c>
      <c r="K89" s="18"/>
      <c r="L89" s="19">
        <f t="shared" si="24"/>
        <v>83.578</v>
      </c>
    </row>
    <row r="90" spans="1:12" ht="15" customHeight="1">
      <c r="A90" s="16"/>
      <c r="B90" s="16"/>
      <c r="C90" s="16">
        <v>4430</v>
      </c>
      <c r="D90" s="37" t="s">
        <v>10</v>
      </c>
      <c r="E90" s="37"/>
      <c r="F90" s="17">
        <v>11600</v>
      </c>
      <c r="G90" s="17">
        <v>11600</v>
      </c>
      <c r="H90" s="17">
        <v>0</v>
      </c>
      <c r="I90" s="17">
        <v>11529.98</v>
      </c>
      <c r="J90" s="17">
        <v>11529.98</v>
      </c>
      <c r="K90" s="18"/>
      <c r="L90" s="19">
        <f t="shared" si="24"/>
        <v>99.39637931034483</v>
      </c>
    </row>
    <row r="91" spans="1:12" ht="35.25" customHeight="1">
      <c r="A91" s="16"/>
      <c r="B91" s="16"/>
      <c r="C91" s="16">
        <v>4440</v>
      </c>
      <c r="D91" s="37" t="s">
        <v>33</v>
      </c>
      <c r="E91" s="37"/>
      <c r="F91" s="17">
        <v>1094</v>
      </c>
      <c r="G91" s="17">
        <v>1094</v>
      </c>
      <c r="H91" s="17">
        <v>0</v>
      </c>
      <c r="I91" s="17">
        <v>1093.93</v>
      </c>
      <c r="J91" s="17">
        <v>1093.93</v>
      </c>
      <c r="K91" s="18"/>
      <c r="L91" s="19">
        <f t="shared" si="24"/>
        <v>99.99360146252286</v>
      </c>
    </row>
    <row r="92" spans="1:12" ht="32.25" customHeight="1">
      <c r="A92" s="16"/>
      <c r="B92" s="16"/>
      <c r="C92" s="16">
        <v>4700</v>
      </c>
      <c r="D92" s="37" t="s">
        <v>34</v>
      </c>
      <c r="E92" s="37"/>
      <c r="F92" s="17">
        <v>2400</v>
      </c>
      <c r="G92" s="17">
        <v>2400</v>
      </c>
      <c r="H92" s="17">
        <v>0</v>
      </c>
      <c r="I92" s="17">
        <v>1215</v>
      </c>
      <c r="J92" s="17">
        <v>1215</v>
      </c>
      <c r="K92" s="18"/>
      <c r="L92" s="19">
        <f t="shared" si="24"/>
        <v>50.625</v>
      </c>
    </row>
    <row r="93" spans="1:12" s="2" customFormat="1" ht="15" customHeight="1">
      <c r="A93" s="11"/>
      <c r="B93" s="11">
        <v>75414</v>
      </c>
      <c r="C93" s="11"/>
      <c r="D93" s="45" t="s">
        <v>43</v>
      </c>
      <c r="E93" s="45"/>
      <c r="F93" s="12">
        <f>SUM(F94)</f>
        <v>600</v>
      </c>
      <c r="G93" s="12">
        <f>SUM(G94)</f>
        <v>600</v>
      </c>
      <c r="H93" s="12">
        <f>SUM(H94)</f>
        <v>0</v>
      </c>
      <c r="I93" s="12">
        <f>SUM(I94)</f>
        <v>461.06</v>
      </c>
      <c r="J93" s="12">
        <f>SUM(J94)</f>
        <v>461.06</v>
      </c>
      <c r="K93" s="20"/>
      <c r="L93" s="12">
        <f t="shared" si="24"/>
        <v>76.84333333333333</v>
      </c>
    </row>
    <row r="94" spans="1:12" ht="15" customHeight="1">
      <c r="A94" s="16"/>
      <c r="B94" s="16"/>
      <c r="C94" s="16">
        <v>4410</v>
      </c>
      <c r="D94" s="37" t="s">
        <v>26</v>
      </c>
      <c r="E94" s="37"/>
      <c r="F94" s="17">
        <v>600</v>
      </c>
      <c r="G94" s="17">
        <v>600</v>
      </c>
      <c r="H94" s="17">
        <v>0</v>
      </c>
      <c r="I94" s="17">
        <v>461.06</v>
      </c>
      <c r="J94" s="17">
        <v>461.06</v>
      </c>
      <c r="K94" s="18"/>
      <c r="L94" s="19">
        <f t="shared" si="24"/>
        <v>76.84333333333333</v>
      </c>
    </row>
    <row r="95" spans="1:12" s="1" customFormat="1" ht="15" customHeight="1">
      <c r="A95" s="6">
        <v>757</v>
      </c>
      <c r="B95" s="6"/>
      <c r="C95" s="6"/>
      <c r="D95" s="44" t="s">
        <v>44</v>
      </c>
      <c r="E95" s="44"/>
      <c r="F95" s="8">
        <f aca="true" t="shared" si="25" ref="F95:K95">SUM(F96)</f>
        <v>187300</v>
      </c>
      <c r="G95" s="8">
        <f t="shared" si="25"/>
        <v>187300</v>
      </c>
      <c r="H95" s="8">
        <f t="shared" si="25"/>
        <v>0</v>
      </c>
      <c r="I95" s="8">
        <f t="shared" si="25"/>
        <v>178758.38</v>
      </c>
      <c r="J95" s="8">
        <f t="shared" si="25"/>
        <v>178758.38</v>
      </c>
      <c r="K95" s="8">
        <f t="shared" si="25"/>
        <v>0</v>
      </c>
      <c r="L95" s="8">
        <f t="shared" si="24"/>
        <v>95.43960491190605</v>
      </c>
    </row>
    <row r="96" spans="1:12" s="2" customFormat="1" ht="51.75" customHeight="1">
      <c r="A96" s="11"/>
      <c r="B96" s="11">
        <v>75702</v>
      </c>
      <c r="C96" s="11"/>
      <c r="D96" s="45" t="s">
        <v>45</v>
      </c>
      <c r="E96" s="45"/>
      <c r="F96" s="12">
        <f>SUM(F97)</f>
        <v>187300</v>
      </c>
      <c r="G96" s="12">
        <f>SUM(G97)</f>
        <v>187300</v>
      </c>
      <c r="H96" s="12">
        <f>SUM(H97)</f>
        <v>0</v>
      </c>
      <c r="I96" s="12">
        <f>SUM(I97)</f>
        <v>178758.38</v>
      </c>
      <c r="J96" s="12">
        <f>SUM(J97)</f>
        <v>178758.38</v>
      </c>
      <c r="K96" s="20"/>
      <c r="L96" s="12">
        <f t="shared" si="24"/>
        <v>95.43960491190605</v>
      </c>
    </row>
    <row r="97" spans="1:12" ht="71.25" customHeight="1">
      <c r="A97" s="16"/>
      <c r="B97" s="16"/>
      <c r="C97" s="16">
        <v>8110</v>
      </c>
      <c r="D97" s="37" t="s">
        <v>101</v>
      </c>
      <c r="E97" s="37"/>
      <c r="F97" s="17">
        <v>187300</v>
      </c>
      <c r="G97" s="17">
        <v>187300</v>
      </c>
      <c r="H97" s="17">
        <v>0</v>
      </c>
      <c r="I97" s="19">
        <v>178758.38</v>
      </c>
      <c r="J97" s="19">
        <v>178758.38</v>
      </c>
      <c r="K97" s="18"/>
      <c r="L97" s="19">
        <f t="shared" si="24"/>
        <v>95.43960491190605</v>
      </c>
    </row>
    <row r="98" spans="1:12" s="1" customFormat="1" ht="15" customHeight="1">
      <c r="A98" s="6">
        <v>758</v>
      </c>
      <c r="B98" s="6"/>
      <c r="C98" s="6"/>
      <c r="D98" s="44" t="s">
        <v>46</v>
      </c>
      <c r="E98" s="44"/>
      <c r="F98" s="8">
        <f aca="true" t="shared" si="26" ref="F98:K99">SUM(F99)</f>
        <v>26123</v>
      </c>
      <c r="G98" s="8">
        <f t="shared" si="26"/>
        <v>26123</v>
      </c>
      <c r="H98" s="8">
        <f t="shared" si="26"/>
        <v>0</v>
      </c>
      <c r="I98" s="8">
        <f t="shared" si="26"/>
        <v>0</v>
      </c>
      <c r="J98" s="8">
        <f t="shared" si="26"/>
        <v>0</v>
      </c>
      <c r="K98" s="8">
        <f t="shared" si="26"/>
        <v>0</v>
      </c>
      <c r="L98" s="8">
        <f t="shared" si="24"/>
        <v>0</v>
      </c>
    </row>
    <row r="99" spans="1:12" s="2" customFormat="1" ht="15" customHeight="1">
      <c r="A99" s="11"/>
      <c r="B99" s="11">
        <v>75818</v>
      </c>
      <c r="C99" s="11"/>
      <c r="D99" s="45" t="s">
        <v>47</v>
      </c>
      <c r="E99" s="45"/>
      <c r="F99" s="12">
        <f t="shared" si="26"/>
        <v>26123</v>
      </c>
      <c r="G99" s="12">
        <f t="shared" si="26"/>
        <v>26123</v>
      </c>
      <c r="H99" s="12">
        <f t="shared" si="26"/>
        <v>0</v>
      </c>
      <c r="I99" s="12">
        <f t="shared" si="26"/>
        <v>0</v>
      </c>
      <c r="J99" s="12">
        <f t="shared" si="26"/>
        <v>0</v>
      </c>
      <c r="K99" s="12">
        <f t="shared" si="26"/>
        <v>0</v>
      </c>
      <c r="L99" s="12">
        <f t="shared" si="24"/>
        <v>0</v>
      </c>
    </row>
    <row r="100" spans="1:12" ht="15" customHeight="1">
      <c r="A100" s="16"/>
      <c r="B100" s="16"/>
      <c r="C100" s="16">
        <v>4810</v>
      </c>
      <c r="D100" s="37" t="s">
        <v>48</v>
      </c>
      <c r="E100" s="37"/>
      <c r="F100" s="17">
        <v>26123</v>
      </c>
      <c r="G100" s="17">
        <v>26123</v>
      </c>
      <c r="H100" s="17">
        <v>0</v>
      </c>
      <c r="I100" s="17">
        <v>0</v>
      </c>
      <c r="J100" s="17">
        <v>0</v>
      </c>
      <c r="K100" s="18">
        <v>0</v>
      </c>
      <c r="L100" s="19">
        <f t="shared" si="24"/>
        <v>0</v>
      </c>
    </row>
    <row r="101" spans="1:12" s="1" customFormat="1" ht="15" customHeight="1">
      <c r="A101" s="6">
        <v>801</v>
      </c>
      <c r="B101" s="6"/>
      <c r="C101" s="6"/>
      <c r="D101" s="44" t="s">
        <v>49</v>
      </c>
      <c r="E101" s="44"/>
      <c r="F101" s="8">
        <f aca="true" t="shared" si="27" ref="F101:K101">SUM(F175,F172,F163,F156,F154,F147,F130,F123,F102,)</f>
        <v>7945191.71</v>
      </c>
      <c r="G101" s="8">
        <f t="shared" si="27"/>
        <v>7565191.71</v>
      </c>
      <c r="H101" s="8">
        <f t="shared" si="27"/>
        <v>380000</v>
      </c>
      <c r="I101" s="8">
        <f t="shared" si="27"/>
        <v>7455615.47</v>
      </c>
      <c r="J101" s="8">
        <f t="shared" si="27"/>
        <v>7125282.109999999</v>
      </c>
      <c r="K101" s="9">
        <f t="shared" si="27"/>
        <v>330333.36000000004</v>
      </c>
      <c r="L101" s="8">
        <f t="shared" si="24"/>
        <v>93.83808147280061</v>
      </c>
    </row>
    <row r="102" spans="1:12" s="2" customFormat="1" ht="15" customHeight="1">
      <c r="A102" s="11"/>
      <c r="B102" s="11">
        <v>80101</v>
      </c>
      <c r="C102" s="11"/>
      <c r="D102" s="45" t="s">
        <v>50</v>
      </c>
      <c r="E102" s="45"/>
      <c r="F102" s="12">
        <f aca="true" t="shared" si="28" ref="F102:K102">SUM(F103:F122)</f>
        <v>3720296</v>
      </c>
      <c r="G102" s="12">
        <f t="shared" si="28"/>
        <v>3720296</v>
      </c>
      <c r="H102" s="12">
        <f t="shared" si="28"/>
        <v>0</v>
      </c>
      <c r="I102" s="12">
        <f t="shared" si="28"/>
        <v>3524576.8899999997</v>
      </c>
      <c r="J102" s="12">
        <f t="shared" si="28"/>
        <v>3524576.8899999997</v>
      </c>
      <c r="K102" s="20">
        <f t="shared" si="28"/>
        <v>0</v>
      </c>
      <c r="L102" s="12">
        <f t="shared" si="24"/>
        <v>94.73915220724372</v>
      </c>
    </row>
    <row r="103" spans="1:12" ht="33" customHeight="1">
      <c r="A103" s="16"/>
      <c r="B103" s="16"/>
      <c r="C103" s="16">
        <v>3020</v>
      </c>
      <c r="D103" s="37" t="s">
        <v>35</v>
      </c>
      <c r="E103" s="37"/>
      <c r="F103" s="17">
        <v>158800</v>
      </c>
      <c r="G103" s="17">
        <v>158800</v>
      </c>
      <c r="H103" s="17">
        <v>0</v>
      </c>
      <c r="I103" s="17">
        <v>151069.85</v>
      </c>
      <c r="J103" s="17">
        <v>151069.85</v>
      </c>
      <c r="K103" s="18"/>
      <c r="L103" s="19">
        <f t="shared" si="24"/>
        <v>95.13214735516374</v>
      </c>
    </row>
    <row r="104" spans="1:12" ht="15" customHeight="1">
      <c r="A104" s="16"/>
      <c r="B104" s="16"/>
      <c r="C104" s="16">
        <v>4010</v>
      </c>
      <c r="D104" s="37" t="s">
        <v>20</v>
      </c>
      <c r="E104" s="37"/>
      <c r="F104" s="17">
        <v>2240000</v>
      </c>
      <c r="G104" s="17">
        <v>2240000</v>
      </c>
      <c r="H104" s="17">
        <v>0</v>
      </c>
      <c r="I104" s="17">
        <v>2212868.42</v>
      </c>
      <c r="J104" s="17">
        <v>2212868.42</v>
      </c>
      <c r="K104" s="18"/>
      <c r="L104" s="19">
        <f t="shared" si="24"/>
        <v>98.78876875</v>
      </c>
    </row>
    <row r="105" spans="1:12" ht="15" customHeight="1">
      <c r="A105" s="16"/>
      <c r="B105" s="16"/>
      <c r="C105" s="16">
        <v>4040</v>
      </c>
      <c r="D105" s="37" t="s">
        <v>21</v>
      </c>
      <c r="E105" s="37"/>
      <c r="F105" s="17">
        <v>167000</v>
      </c>
      <c r="G105" s="17">
        <v>167000</v>
      </c>
      <c r="H105" s="17">
        <v>0</v>
      </c>
      <c r="I105" s="17">
        <v>163945.03</v>
      </c>
      <c r="J105" s="17">
        <v>163945.03</v>
      </c>
      <c r="K105" s="18"/>
      <c r="L105" s="19">
        <f t="shared" si="24"/>
        <v>98.1706766467066</v>
      </c>
    </row>
    <row r="106" spans="1:12" ht="15" customHeight="1">
      <c r="A106" s="16"/>
      <c r="B106" s="16"/>
      <c r="C106" s="16">
        <v>4110</v>
      </c>
      <c r="D106" s="37" t="s">
        <v>22</v>
      </c>
      <c r="E106" s="37"/>
      <c r="F106" s="17">
        <v>426290</v>
      </c>
      <c r="G106" s="17">
        <v>426290</v>
      </c>
      <c r="H106" s="17">
        <v>0</v>
      </c>
      <c r="I106" s="17">
        <v>410899.61</v>
      </c>
      <c r="J106" s="17">
        <v>410899.61</v>
      </c>
      <c r="K106" s="18"/>
      <c r="L106" s="19">
        <f t="shared" si="24"/>
        <v>96.38969011705646</v>
      </c>
    </row>
    <row r="107" spans="1:12" ht="15" customHeight="1">
      <c r="A107" s="16"/>
      <c r="B107" s="16"/>
      <c r="C107" s="16">
        <v>4120</v>
      </c>
      <c r="D107" s="37" t="s">
        <v>23</v>
      </c>
      <c r="E107" s="37"/>
      <c r="F107" s="17">
        <v>61700</v>
      </c>
      <c r="G107" s="17">
        <v>61700</v>
      </c>
      <c r="H107" s="17">
        <v>0</v>
      </c>
      <c r="I107" s="17">
        <v>50972.36</v>
      </c>
      <c r="J107" s="17">
        <v>50972.36</v>
      </c>
      <c r="K107" s="18"/>
      <c r="L107" s="19">
        <f t="shared" si="24"/>
        <v>82.61322528363047</v>
      </c>
    </row>
    <row r="108" spans="1:12" ht="15" customHeight="1">
      <c r="A108" s="16"/>
      <c r="B108" s="16"/>
      <c r="C108" s="16">
        <v>4177</v>
      </c>
      <c r="D108" s="37" t="s">
        <v>36</v>
      </c>
      <c r="E108" s="37"/>
      <c r="F108" s="17">
        <v>14281</v>
      </c>
      <c r="G108" s="17">
        <v>14281</v>
      </c>
      <c r="H108" s="17"/>
      <c r="I108" s="17">
        <v>14281</v>
      </c>
      <c r="J108" s="17">
        <v>14281</v>
      </c>
      <c r="K108" s="18"/>
      <c r="L108" s="19">
        <f t="shared" si="24"/>
        <v>100</v>
      </c>
    </row>
    <row r="109" spans="1:12" ht="15" customHeight="1">
      <c r="A109" s="16"/>
      <c r="B109" s="16"/>
      <c r="C109" s="16">
        <v>4179</v>
      </c>
      <c r="D109" s="37" t="s">
        <v>36</v>
      </c>
      <c r="E109" s="37"/>
      <c r="F109" s="17">
        <v>2519</v>
      </c>
      <c r="G109" s="17">
        <v>2519</v>
      </c>
      <c r="H109" s="17"/>
      <c r="I109" s="17">
        <v>2519</v>
      </c>
      <c r="J109" s="17">
        <v>2519</v>
      </c>
      <c r="K109" s="18"/>
      <c r="L109" s="19">
        <f t="shared" si="24"/>
        <v>100</v>
      </c>
    </row>
    <row r="110" spans="1:12" ht="15" customHeight="1">
      <c r="A110" s="16"/>
      <c r="B110" s="16"/>
      <c r="C110" s="16">
        <v>4210</v>
      </c>
      <c r="D110" s="37" t="s">
        <v>8</v>
      </c>
      <c r="E110" s="37"/>
      <c r="F110" s="17">
        <v>145988</v>
      </c>
      <c r="G110" s="17">
        <v>145988</v>
      </c>
      <c r="H110" s="17">
        <v>0</v>
      </c>
      <c r="I110" s="17">
        <v>99077.29</v>
      </c>
      <c r="J110" s="17">
        <v>99077.29</v>
      </c>
      <c r="K110" s="18"/>
      <c r="L110" s="19">
        <f t="shared" si="24"/>
        <v>67.86673562210592</v>
      </c>
    </row>
    <row r="111" spans="1:12" ht="15" customHeight="1">
      <c r="A111" s="16"/>
      <c r="B111" s="16"/>
      <c r="C111" s="16">
        <v>4217</v>
      </c>
      <c r="D111" s="37" t="s">
        <v>8</v>
      </c>
      <c r="E111" s="37"/>
      <c r="F111" s="17">
        <v>5491</v>
      </c>
      <c r="G111" s="17">
        <v>5491</v>
      </c>
      <c r="H111" s="17"/>
      <c r="I111" s="17">
        <v>5491</v>
      </c>
      <c r="J111" s="17">
        <v>5491</v>
      </c>
      <c r="K111" s="18"/>
      <c r="L111" s="19">
        <f t="shared" si="24"/>
        <v>100</v>
      </c>
    </row>
    <row r="112" spans="1:12" ht="15" customHeight="1">
      <c r="A112" s="16"/>
      <c r="B112" s="16"/>
      <c r="C112" s="16">
        <v>4219</v>
      </c>
      <c r="D112" s="37" t="s">
        <v>8</v>
      </c>
      <c r="E112" s="37"/>
      <c r="F112" s="17">
        <v>3009</v>
      </c>
      <c r="G112" s="17">
        <v>3009</v>
      </c>
      <c r="H112" s="17"/>
      <c r="I112" s="17">
        <v>3009</v>
      </c>
      <c r="J112" s="17">
        <v>3009</v>
      </c>
      <c r="K112" s="18"/>
      <c r="L112" s="19">
        <f t="shared" si="24"/>
        <v>100</v>
      </c>
    </row>
    <row r="113" spans="1:12" ht="33" customHeight="1">
      <c r="A113" s="16"/>
      <c r="B113" s="16"/>
      <c r="C113" s="16">
        <v>4240</v>
      </c>
      <c r="D113" s="37" t="s">
        <v>51</v>
      </c>
      <c r="E113" s="37"/>
      <c r="F113" s="17">
        <v>10000</v>
      </c>
      <c r="G113" s="17">
        <v>10000</v>
      </c>
      <c r="H113" s="17">
        <v>0</v>
      </c>
      <c r="I113" s="17">
        <v>170.2</v>
      </c>
      <c r="J113" s="17">
        <v>170.2</v>
      </c>
      <c r="K113" s="18"/>
      <c r="L113" s="19">
        <f t="shared" si="24"/>
        <v>1.702</v>
      </c>
    </row>
    <row r="114" spans="1:12" ht="15" customHeight="1">
      <c r="A114" s="16"/>
      <c r="B114" s="16"/>
      <c r="C114" s="16">
        <v>4260</v>
      </c>
      <c r="D114" s="37" t="s">
        <v>17</v>
      </c>
      <c r="E114" s="37"/>
      <c r="F114" s="17">
        <v>145000</v>
      </c>
      <c r="G114" s="17">
        <v>145000</v>
      </c>
      <c r="H114" s="17">
        <v>0</v>
      </c>
      <c r="I114" s="17">
        <v>96029.42</v>
      </c>
      <c r="J114" s="17">
        <v>96029.42</v>
      </c>
      <c r="K114" s="18"/>
      <c r="L114" s="19">
        <f t="shared" si="24"/>
        <v>66.22718620689655</v>
      </c>
    </row>
    <row r="115" spans="1:12" ht="15" customHeight="1">
      <c r="A115" s="16"/>
      <c r="B115" s="16"/>
      <c r="C115" s="16">
        <v>4270</v>
      </c>
      <c r="D115" s="37" t="s">
        <v>29</v>
      </c>
      <c r="E115" s="37"/>
      <c r="F115" s="17">
        <v>74587</v>
      </c>
      <c r="G115" s="17">
        <v>74587</v>
      </c>
      <c r="H115" s="17">
        <v>0</v>
      </c>
      <c r="I115" s="17">
        <v>64980.01</v>
      </c>
      <c r="J115" s="17">
        <v>64980.01</v>
      </c>
      <c r="K115" s="18"/>
      <c r="L115" s="19">
        <f t="shared" si="24"/>
        <v>87.11975277193076</v>
      </c>
    </row>
    <row r="116" spans="1:12" ht="15" customHeight="1">
      <c r="A116" s="16"/>
      <c r="B116" s="16"/>
      <c r="C116" s="16">
        <v>4280</v>
      </c>
      <c r="D116" s="37" t="s">
        <v>30</v>
      </c>
      <c r="E116" s="37"/>
      <c r="F116" s="17">
        <v>10000</v>
      </c>
      <c r="G116" s="17">
        <v>10000</v>
      </c>
      <c r="H116" s="17">
        <v>0</v>
      </c>
      <c r="I116" s="17">
        <v>5297</v>
      </c>
      <c r="J116" s="17">
        <v>5297</v>
      </c>
      <c r="K116" s="18"/>
      <c r="L116" s="19">
        <f t="shared" si="24"/>
        <v>52.96999999999999</v>
      </c>
    </row>
    <row r="117" spans="1:12" ht="15" customHeight="1">
      <c r="A117" s="16"/>
      <c r="B117" s="16"/>
      <c r="C117" s="16">
        <v>4300</v>
      </c>
      <c r="D117" s="37" t="s">
        <v>9</v>
      </c>
      <c r="E117" s="37"/>
      <c r="F117" s="17">
        <v>74879</v>
      </c>
      <c r="G117" s="17">
        <v>74879</v>
      </c>
      <c r="H117" s="17">
        <v>0</v>
      </c>
      <c r="I117" s="17">
        <v>68221.65</v>
      </c>
      <c r="J117" s="17">
        <v>68221.65</v>
      </c>
      <c r="K117" s="18"/>
      <c r="L117" s="19">
        <f t="shared" si="24"/>
        <v>91.10918949238103</v>
      </c>
    </row>
    <row r="118" spans="1:12" ht="15" customHeight="1">
      <c r="A118" s="16"/>
      <c r="B118" s="16"/>
      <c r="C118" s="16">
        <v>4350</v>
      </c>
      <c r="D118" s="37" t="s">
        <v>31</v>
      </c>
      <c r="E118" s="37"/>
      <c r="F118" s="17">
        <v>4000</v>
      </c>
      <c r="G118" s="17">
        <v>4000</v>
      </c>
      <c r="H118" s="17">
        <v>0</v>
      </c>
      <c r="I118" s="17">
        <v>2077.97</v>
      </c>
      <c r="J118" s="17">
        <v>2077.97</v>
      </c>
      <c r="K118" s="18"/>
      <c r="L118" s="19">
        <f t="shared" si="24"/>
        <v>51.94924999999999</v>
      </c>
    </row>
    <row r="119" spans="1:12" ht="49.5" customHeight="1">
      <c r="A119" s="16"/>
      <c r="B119" s="16"/>
      <c r="C119" s="16">
        <v>4370</v>
      </c>
      <c r="D119" s="37" t="s">
        <v>32</v>
      </c>
      <c r="E119" s="37"/>
      <c r="F119" s="17">
        <v>8500</v>
      </c>
      <c r="G119" s="17">
        <v>8500</v>
      </c>
      <c r="H119" s="17">
        <v>0</v>
      </c>
      <c r="I119" s="17">
        <v>5821.39</v>
      </c>
      <c r="J119" s="17">
        <v>5821.39</v>
      </c>
      <c r="K119" s="18"/>
      <c r="L119" s="19">
        <f t="shared" si="24"/>
        <v>68.4869411764706</v>
      </c>
    </row>
    <row r="120" spans="1:12" ht="17.25" customHeight="1">
      <c r="A120" s="16"/>
      <c r="B120" s="16"/>
      <c r="C120" s="16">
        <v>4410</v>
      </c>
      <c r="D120" s="37" t="s">
        <v>26</v>
      </c>
      <c r="E120" s="37"/>
      <c r="F120" s="17">
        <v>7000</v>
      </c>
      <c r="G120" s="17">
        <v>7000</v>
      </c>
      <c r="H120" s="17">
        <v>0</v>
      </c>
      <c r="I120" s="17">
        <v>6600.66</v>
      </c>
      <c r="J120" s="17">
        <v>6600.66</v>
      </c>
      <c r="K120" s="18"/>
      <c r="L120" s="19">
        <f t="shared" si="24"/>
        <v>94.29514285714285</v>
      </c>
    </row>
    <row r="121" spans="1:12" ht="36.75" customHeight="1">
      <c r="A121" s="16"/>
      <c r="B121" s="16"/>
      <c r="C121" s="16">
        <v>4440</v>
      </c>
      <c r="D121" s="37" t="s">
        <v>33</v>
      </c>
      <c r="E121" s="37"/>
      <c r="F121" s="17">
        <v>161142</v>
      </c>
      <c r="G121" s="17">
        <v>161142</v>
      </c>
      <c r="H121" s="17">
        <v>0</v>
      </c>
      <c r="I121" s="17">
        <v>161141.71</v>
      </c>
      <c r="J121" s="17">
        <v>161141.71</v>
      </c>
      <c r="K121" s="18"/>
      <c r="L121" s="19">
        <f t="shared" si="24"/>
        <v>99.99982003450373</v>
      </c>
    </row>
    <row r="122" spans="1:12" ht="15" customHeight="1">
      <c r="A122" s="16"/>
      <c r="B122" s="16"/>
      <c r="C122" s="16">
        <v>4580</v>
      </c>
      <c r="D122" s="37" t="s">
        <v>13</v>
      </c>
      <c r="E122" s="37"/>
      <c r="F122" s="17">
        <v>110</v>
      </c>
      <c r="G122" s="17">
        <v>110</v>
      </c>
      <c r="H122" s="17">
        <v>0</v>
      </c>
      <c r="I122" s="17">
        <v>104.32</v>
      </c>
      <c r="J122" s="17">
        <v>104.32</v>
      </c>
      <c r="K122" s="18"/>
      <c r="L122" s="19">
        <f t="shared" si="24"/>
        <v>94.83636363636363</v>
      </c>
    </row>
    <row r="123" spans="1:12" s="2" customFormat="1" ht="15" customHeight="1">
      <c r="A123" s="11"/>
      <c r="B123" s="11">
        <v>80103</v>
      </c>
      <c r="C123" s="11"/>
      <c r="D123" s="45" t="s">
        <v>52</v>
      </c>
      <c r="E123" s="45"/>
      <c r="F123" s="12">
        <f aca="true" t="shared" si="29" ref="F123:K123">SUM(F124:F129)</f>
        <v>74997</v>
      </c>
      <c r="G123" s="12">
        <f t="shared" si="29"/>
        <v>74997</v>
      </c>
      <c r="H123" s="12">
        <f t="shared" si="29"/>
        <v>0</v>
      </c>
      <c r="I123" s="12">
        <f t="shared" si="29"/>
        <v>70216.45</v>
      </c>
      <c r="J123" s="12">
        <f t="shared" si="29"/>
        <v>70216.45</v>
      </c>
      <c r="K123" s="20">
        <f t="shared" si="29"/>
        <v>0</v>
      </c>
      <c r="L123" s="12">
        <f t="shared" si="24"/>
        <v>93.62567836046775</v>
      </c>
    </row>
    <row r="124" spans="1:12" ht="28.5" customHeight="1">
      <c r="A124" s="16"/>
      <c r="B124" s="16"/>
      <c r="C124" s="16">
        <v>3020</v>
      </c>
      <c r="D124" s="37" t="s">
        <v>35</v>
      </c>
      <c r="E124" s="37"/>
      <c r="F124" s="17">
        <v>3770</v>
      </c>
      <c r="G124" s="17">
        <v>3770</v>
      </c>
      <c r="H124" s="17">
        <v>0</v>
      </c>
      <c r="I124" s="17">
        <v>3680.38</v>
      </c>
      <c r="J124" s="17">
        <v>3680.38</v>
      </c>
      <c r="K124" s="18"/>
      <c r="L124" s="19">
        <f t="shared" si="24"/>
        <v>97.62281167108753</v>
      </c>
    </row>
    <row r="125" spans="1:12" ht="15" customHeight="1">
      <c r="A125" s="16"/>
      <c r="B125" s="16"/>
      <c r="C125" s="16">
        <v>4010</v>
      </c>
      <c r="D125" s="37" t="s">
        <v>20</v>
      </c>
      <c r="E125" s="37"/>
      <c r="F125" s="17">
        <v>52370</v>
      </c>
      <c r="G125" s="17">
        <v>52370</v>
      </c>
      <c r="H125" s="17">
        <v>0</v>
      </c>
      <c r="I125" s="17">
        <v>50576.16</v>
      </c>
      <c r="J125" s="17">
        <v>50576.16</v>
      </c>
      <c r="K125" s="18"/>
      <c r="L125" s="19">
        <f t="shared" si="24"/>
        <v>96.57468016039718</v>
      </c>
    </row>
    <row r="126" spans="1:12" ht="15" customHeight="1">
      <c r="A126" s="16"/>
      <c r="B126" s="16"/>
      <c r="C126" s="16">
        <v>4040</v>
      </c>
      <c r="D126" s="37" t="s">
        <v>21</v>
      </c>
      <c r="E126" s="37"/>
      <c r="F126" s="17">
        <v>3500</v>
      </c>
      <c r="G126" s="17">
        <v>3500</v>
      </c>
      <c r="H126" s="17">
        <v>0</v>
      </c>
      <c r="I126" s="17">
        <v>2551.5</v>
      </c>
      <c r="J126" s="17">
        <v>2551.5</v>
      </c>
      <c r="K126" s="18"/>
      <c r="L126" s="19">
        <f t="shared" si="24"/>
        <v>72.89999999999999</v>
      </c>
    </row>
    <row r="127" spans="1:12" ht="15" customHeight="1">
      <c r="A127" s="16"/>
      <c r="B127" s="16"/>
      <c r="C127" s="16">
        <v>4110</v>
      </c>
      <c r="D127" s="37" t="s">
        <v>22</v>
      </c>
      <c r="E127" s="37"/>
      <c r="F127" s="17">
        <v>10504</v>
      </c>
      <c r="G127" s="17">
        <v>10504</v>
      </c>
      <c r="H127" s="17">
        <v>0</v>
      </c>
      <c r="I127" s="17">
        <v>8934.87</v>
      </c>
      <c r="J127" s="17">
        <v>8934.87</v>
      </c>
      <c r="K127" s="18"/>
      <c r="L127" s="19">
        <f t="shared" si="24"/>
        <v>85.06159558263519</v>
      </c>
    </row>
    <row r="128" spans="1:12" ht="15" customHeight="1">
      <c r="A128" s="16"/>
      <c r="B128" s="16"/>
      <c r="C128" s="16">
        <v>4120</v>
      </c>
      <c r="D128" s="37" t="s">
        <v>23</v>
      </c>
      <c r="E128" s="37"/>
      <c r="F128" s="17">
        <v>1656</v>
      </c>
      <c r="G128" s="17">
        <v>1656</v>
      </c>
      <c r="H128" s="17">
        <v>0</v>
      </c>
      <c r="I128" s="17">
        <v>1276.84</v>
      </c>
      <c r="J128" s="17">
        <v>1276.84</v>
      </c>
      <c r="K128" s="18"/>
      <c r="L128" s="19">
        <f t="shared" si="24"/>
        <v>77.1038647342995</v>
      </c>
    </row>
    <row r="129" spans="1:12" ht="33" customHeight="1">
      <c r="A129" s="16"/>
      <c r="B129" s="16"/>
      <c r="C129" s="16">
        <v>4440</v>
      </c>
      <c r="D129" s="37" t="s">
        <v>33</v>
      </c>
      <c r="E129" s="37"/>
      <c r="F129" s="17">
        <v>3197</v>
      </c>
      <c r="G129" s="17">
        <v>3197</v>
      </c>
      <c r="H129" s="17">
        <v>0</v>
      </c>
      <c r="I129" s="17">
        <v>3196.7</v>
      </c>
      <c r="J129" s="17">
        <v>3196.7</v>
      </c>
      <c r="K129" s="18"/>
      <c r="L129" s="19">
        <f t="shared" si="24"/>
        <v>99.99061620269002</v>
      </c>
    </row>
    <row r="130" spans="1:12" s="2" customFormat="1" ht="15" customHeight="1">
      <c r="A130" s="11"/>
      <c r="B130" s="11">
        <v>80104</v>
      </c>
      <c r="C130" s="11"/>
      <c r="D130" s="45" t="s">
        <v>53</v>
      </c>
      <c r="E130" s="45"/>
      <c r="F130" s="12">
        <f aca="true" t="shared" si="30" ref="F130:K130">SUM(F131:F146)</f>
        <v>1722434</v>
      </c>
      <c r="G130" s="12">
        <f t="shared" si="30"/>
        <v>1342434</v>
      </c>
      <c r="H130" s="12">
        <f t="shared" si="30"/>
        <v>380000</v>
      </c>
      <c r="I130" s="12">
        <f t="shared" si="30"/>
        <v>1637427.2000000002</v>
      </c>
      <c r="J130" s="12">
        <f t="shared" si="30"/>
        <v>1307093.84</v>
      </c>
      <c r="K130" s="20">
        <f t="shared" si="30"/>
        <v>330333.36000000004</v>
      </c>
      <c r="L130" s="12">
        <f t="shared" si="24"/>
        <v>95.06472816955542</v>
      </c>
    </row>
    <row r="131" spans="1:12" ht="29.25" customHeight="1">
      <c r="A131" s="16"/>
      <c r="B131" s="16"/>
      <c r="C131" s="16">
        <v>3020</v>
      </c>
      <c r="D131" s="37" t="s">
        <v>35</v>
      </c>
      <c r="E131" s="37"/>
      <c r="F131" s="17">
        <v>47000</v>
      </c>
      <c r="G131" s="17">
        <v>47000</v>
      </c>
      <c r="H131" s="17">
        <v>0</v>
      </c>
      <c r="I131" s="17">
        <v>47000</v>
      </c>
      <c r="J131" s="17">
        <v>47000</v>
      </c>
      <c r="K131" s="18"/>
      <c r="L131" s="19">
        <f t="shared" si="24"/>
        <v>100</v>
      </c>
    </row>
    <row r="132" spans="1:12" ht="15" customHeight="1">
      <c r="A132" s="16"/>
      <c r="B132" s="16"/>
      <c r="C132" s="16">
        <v>4010</v>
      </c>
      <c r="D132" s="37" t="s">
        <v>20</v>
      </c>
      <c r="E132" s="37"/>
      <c r="F132" s="17">
        <v>825281</v>
      </c>
      <c r="G132" s="17">
        <v>825281</v>
      </c>
      <c r="H132" s="17">
        <v>0</v>
      </c>
      <c r="I132" s="17">
        <v>822135.52</v>
      </c>
      <c r="J132" s="17">
        <v>822135.52</v>
      </c>
      <c r="K132" s="18"/>
      <c r="L132" s="19">
        <f t="shared" si="24"/>
        <v>99.61885951572859</v>
      </c>
    </row>
    <row r="133" spans="1:12" ht="15" customHeight="1">
      <c r="A133" s="16"/>
      <c r="B133" s="16"/>
      <c r="C133" s="16">
        <v>4040</v>
      </c>
      <c r="D133" s="37" t="s">
        <v>21</v>
      </c>
      <c r="E133" s="37"/>
      <c r="F133" s="17">
        <v>60000</v>
      </c>
      <c r="G133" s="17">
        <v>60000</v>
      </c>
      <c r="H133" s="17">
        <v>0</v>
      </c>
      <c r="I133" s="17">
        <v>59684.37</v>
      </c>
      <c r="J133" s="17">
        <v>59684.37</v>
      </c>
      <c r="K133" s="18"/>
      <c r="L133" s="19">
        <f t="shared" si="24"/>
        <v>99.47395</v>
      </c>
    </row>
    <row r="134" spans="1:12" ht="15" customHeight="1">
      <c r="A134" s="16"/>
      <c r="B134" s="16"/>
      <c r="C134" s="16">
        <v>4110</v>
      </c>
      <c r="D134" s="37" t="s">
        <v>22</v>
      </c>
      <c r="E134" s="37"/>
      <c r="F134" s="17">
        <v>149960</v>
      </c>
      <c r="G134" s="17">
        <v>149960</v>
      </c>
      <c r="H134" s="17">
        <v>0</v>
      </c>
      <c r="I134" s="17">
        <v>148622.95</v>
      </c>
      <c r="J134" s="17">
        <v>148622.95</v>
      </c>
      <c r="K134" s="18"/>
      <c r="L134" s="19">
        <f t="shared" si="24"/>
        <v>99.10839557215259</v>
      </c>
    </row>
    <row r="135" spans="1:12" ht="15" customHeight="1">
      <c r="A135" s="16"/>
      <c r="B135" s="16"/>
      <c r="C135" s="16">
        <v>4120</v>
      </c>
      <c r="D135" s="37" t="s">
        <v>23</v>
      </c>
      <c r="E135" s="37"/>
      <c r="F135" s="17">
        <v>18570</v>
      </c>
      <c r="G135" s="17">
        <v>18570</v>
      </c>
      <c r="H135" s="17">
        <v>0</v>
      </c>
      <c r="I135" s="17">
        <v>17515.89</v>
      </c>
      <c r="J135" s="17">
        <v>17515.89</v>
      </c>
      <c r="K135" s="18"/>
      <c r="L135" s="19">
        <f t="shared" si="24"/>
        <v>94.32358642972535</v>
      </c>
    </row>
    <row r="136" spans="1:12" ht="15" customHeight="1">
      <c r="A136" s="16"/>
      <c r="B136" s="16"/>
      <c r="C136" s="16">
        <v>4210</v>
      </c>
      <c r="D136" s="37" t="s">
        <v>8</v>
      </c>
      <c r="E136" s="37"/>
      <c r="F136" s="17">
        <v>28204</v>
      </c>
      <c r="G136" s="17">
        <v>28204</v>
      </c>
      <c r="H136" s="17">
        <v>0</v>
      </c>
      <c r="I136" s="17">
        <v>24506.67</v>
      </c>
      <c r="J136" s="17">
        <v>24506.67</v>
      </c>
      <c r="K136" s="18"/>
      <c r="L136" s="19">
        <f t="shared" si="24"/>
        <v>86.89076017586157</v>
      </c>
    </row>
    <row r="137" spans="1:12" ht="15" customHeight="1">
      <c r="A137" s="16"/>
      <c r="B137" s="16"/>
      <c r="C137" s="16">
        <v>4220</v>
      </c>
      <c r="D137" s="37" t="s">
        <v>54</v>
      </c>
      <c r="E137" s="37"/>
      <c r="F137" s="17">
        <v>107000</v>
      </c>
      <c r="G137" s="17">
        <v>107000</v>
      </c>
      <c r="H137" s="17">
        <v>0</v>
      </c>
      <c r="I137" s="17">
        <v>85950.11</v>
      </c>
      <c r="J137" s="17">
        <v>85950.11</v>
      </c>
      <c r="K137" s="18"/>
      <c r="L137" s="19">
        <f t="shared" si="24"/>
        <v>80.32720560747664</v>
      </c>
    </row>
    <row r="138" spans="1:12" ht="33.75" customHeight="1">
      <c r="A138" s="16"/>
      <c r="B138" s="16"/>
      <c r="C138" s="16">
        <v>4240</v>
      </c>
      <c r="D138" s="37" t="s">
        <v>51</v>
      </c>
      <c r="E138" s="37"/>
      <c r="F138" s="17">
        <v>7000</v>
      </c>
      <c r="G138" s="17">
        <v>7000</v>
      </c>
      <c r="H138" s="17">
        <v>0</v>
      </c>
      <c r="I138" s="17">
        <v>4327.02</v>
      </c>
      <c r="J138" s="17">
        <v>4327.02</v>
      </c>
      <c r="K138" s="18"/>
      <c r="L138" s="19">
        <f t="shared" si="24"/>
        <v>61.814571428571426</v>
      </c>
    </row>
    <row r="139" spans="1:12" ht="15" customHeight="1">
      <c r="A139" s="16"/>
      <c r="B139" s="16"/>
      <c r="C139" s="16">
        <v>4260</v>
      </c>
      <c r="D139" s="37" t="s">
        <v>17</v>
      </c>
      <c r="E139" s="37"/>
      <c r="F139" s="17">
        <v>22000</v>
      </c>
      <c r="G139" s="17">
        <v>22000</v>
      </c>
      <c r="H139" s="17">
        <v>0</v>
      </c>
      <c r="I139" s="17">
        <v>22000</v>
      </c>
      <c r="J139" s="17">
        <v>22000</v>
      </c>
      <c r="K139" s="18"/>
      <c r="L139" s="19">
        <f t="shared" si="24"/>
        <v>100</v>
      </c>
    </row>
    <row r="140" spans="1:12" ht="15" customHeight="1">
      <c r="A140" s="16"/>
      <c r="B140" s="16"/>
      <c r="C140" s="16">
        <v>4280</v>
      </c>
      <c r="D140" s="37" t="s">
        <v>30</v>
      </c>
      <c r="E140" s="37"/>
      <c r="F140" s="17">
        <v>2000</v>
      </c>
      <c r="G140" s="17">
        <v>2000</v>
      </c>
      <c r="H140" s="17"/>
      <c r="I140" s="17">
        <v>1915</v>
      </c>
      <c r="J140" s="17">
        <v>1915</v>
      </c>
      <c r="K140" s="18"/>
      <c r="L140" s="19">
        <f t="shared" si="24"/>
        <v>95.75</v>
      </c>
    </row>
    <row r="141" spans="1:12" ht="15" customHeight="1">
      <c r="A141" s="16"/>
      <c r="B141" s="16"/>
      <c r="C141" s="16">
        <v>4300</v>
      </c>
      <c r="D141" s="37" t="s">
        <v>9</v>
      </c>
      <c r="E141" s="37"/>
      <c r="F141" s="17">
        <v>14000</v>
      </c>
      <c r="G141" s="17">
        <v>14000</v>
      </c>
      <c r="H141" s="17">
        <v>0</v>
      </c>
      <c r="I141" s="17">
        <v>13743.61</v>
      </c>
      <c r="J141" s="17">
        <v>13743.61</v>
      </c>
      <c r="K141" s="18"/>
      <c r="L141" s="19">
        <f t="shared" si="24"/>
        <v>98.16864285714286</v>
      </c>
    </row>
    <row r="142" spans="1:12" ht="48.75" customHeight="1">
      <c r="A142" s="16"/>
      <c r="B142" s="16"/>
      <c r="C142" s="16">
        <v>4370</v>
      </c>
      <c r="D142" s="37" t="s">
        <v>32</v>
      </c>
      <c r="E142" s="37"/>
      <c r="F142" s="17">
        <v>4000</v>
      </c>
      <c r="G142" s="17">
        <v>4000</v>
      </c>
      <c r="H142" s="17">
        <v>0</v>
      </c>
      <c r="I142" s="17">
        <v>3273.71</v>
      </c>
      <c r="J142" s="17">
        <v>3273.71</v>
      </c>
      <c r="K142" s="18"/>
      <c r="L142" s="19">
        <f t="shared" si="24"/>
        <v>81.84275</v>
      </c>
    </row>
    <row r="143" spans="1:12" ht="15" customHeight="1">
      <c r="A143" s="16"/>
      <c r="B143" s="16"/>
      <c r="C143" s="16">
        <v>4410</v>
      </c>
      <c r="D143" s="37" t="s">
        <v>26</v>
      </c>
      <c r="E143" s="37"/>
      <c r="F143" s="17">
        <v>1000</v>
      </c>
      <c r="G143" s="17">
        <v>1000</v>
      </c>
      <c r="H143" s="17">
        <v>0</v>
      </c>
      <c r="I143" s="17">
        <v>0</v>
      </c>
      <c r="J143" s="17">
        <v>0</v>
      </c>
      <c r="K143" s="18"/>
      <c r="L143" s="19">
        <f t="shared" si="24"/>
        <v>0</v>
      </c>
    </row>
    <row r="144" spans="1:12" ht="30" customHeight="1">
      <c r="A144" s="16"/>
      <c r="B144" s="16"/>
      <c r="C144" s="16">
        <v>4440</v>
      </c>
      <c r="D144" s="37" t="s">
        <v>33</v>
      </c>
      <c r="E144" s="37"/>
      <c r="F144" s="17">
        <v>56419</v>
      </c>
      <c r="G144" s="17">
        <v>56419</v>
      </c>
      <c r="H144" s="17">
        <v>0</v>
      </c>
      <c r="I144" s="17">
        <v>56418.99</v>
      </c>
      <c r="J144" s="17">
        <v>56418.99</v>
      </c>
      <c r="K144" s="18"/>
      <c r="L144" s="19">
        <f aca="true" t="shared" si="31" ref="L144:L217">I144/F144*100</f>
        <v>99.99998227547458</v>
      </c>
    </row>
    <row r="145" spans="1:12" ht="15" customHeight="1">
      <c r="A145" s="16"/>
      <c r="B145" s="16"/>
      <c r="C145" s="16">
        <v>6050</v>
      </c>
      <c r="D145" s="37" t="s">
        <v>14</v>
      </c>
      <c r="E145" s="37"/>
      <c r="F145" s="17">
        <v>317151</v>
      </c>
      <c r="G145" s="17">
        <v>0</v>
      </c>
      <c r="H145" s="17">
        <v>317151</v>
      </c>
      <c r="I145" s="17">
        <v>267485.28</v>
      </c>
      <c r="J145" s="17">
        <v>0</v>
      </c>
      <c r="K145" s="17">
        <v>267485.28</v>
      </c>
      <c r="L145" s="19">
        <f t="shared" si="31"/>
        <v>84.340039917894</v>
      </c>
    </row>
    <row r="146" spans="1:12" s="35" customFormat="1" ht="30" customHeight="1">
      <c r="A146" s="16"/>
      <c r="B146" s="16"/>
      <c r="C146" s="34">
        <v>6060</v>
      </c>
      <c r="D146" s="38" t="s">
        <v>114</v>
      </c>
      <c r="E146" s="39"/>
      <c r="F146" s="17">
        <v>62849</v>
      </c>
      <c r="G146" s="17">
        <v>0</v>
      </c>
      <c r="H146" s="17">
        <v>62849</v>
      </c>
      <c r="I146" s="17">
        <v>62848.08</v>
      </c>
      <c r="J146" s="17">
        <v>0</v>
      </c>
      <c r="K146" s="17">
        <v>62848.08</v>
      </c>
      <c r="L146" s="19">
        <f t="shared" si="31"/>
        <v>99.99853617400436</v>
      </c>
    </row>
    <row r="147" spans="1:12" s="2" customFormat="1" ht="15" customHeight="1">
      <c r="A147" s="11"/>
      <c r="B147" s="11">
        <v>80110</v>
      </c>
      <c r="C147" s="11"/>
      <c r="D147" s="45" t="s">
        <v>55</v>
      </c>
      <c r="E147" s="45"/>
      <c r="F147" s="12">
        <f aca="true" t="shared" si="32" ref="F147:K147">SUM(F148:F153)</f>
        <v>1490476</v>
      </c>
      <c r="G147" s="12">
        <f t="shared" si="32"/>
        <v>1490476</v>
      </c>
      <c r="H147" s="12">
        <f t="shared" si="32"/>
        <v>0</v>
      </c>
      <c r="I147" s="12">
        <f t="shared" si="32"/>
        <v>1420247.8199999998</v>
      </c>
      <c r="J147" s="12">
        <f t="shared" si="32"/>
        <v>1420247.8199999998</v>
      </c>
      <c r="K147" s="20">
        <f t="shared" si="32"/>
        <v>0</v>
      </c>
      <c r="L147" s="12">
        <f t="shared" si="31"/>
        <v>95.28820457357246</v>
      </c>
    </row>
    <row r="148" spans="1:12" ht="30" customHeight="1">
      <c r="A148" s="16"/>
      <c r="B148" s="16"/>
      <c r="C148" s="16">
        <v>3020</v>
      </c>
      <c r="D148" s="37" t="s">
        <v>35</v>
      </c>
      <c r="E148" s="37"/>
      <c r="F148" s="17">
        <v>83800</v>
      </c>
      <c r="G148" s="17">
        <v>83800</v>
      </c>
      <c r="H148" s="17">
        <v>0</v>
      </c>
      <c r="I148" s="17">
        <v>79161.56</v>
      </c>
      <c r="J148" s="17">
        <v>79161.56</v>
      </c>
      <c r="K148" s="18"/>
      <c r="L148" s="19">
        <f t="shared" si="31"/>
        <v>94.46486873508353</v>
      </c>
    </row>
    <row r="149" spans="1:12" ht="15" customHeight="1">
      <c r="A149" s="16"/>
      <c r="B149" s="16"/>
      <c r="C149" s="16">
        <v>4010</v>
      </c>
      <c r="D149" s="37" t="s">
        <v>20</v>
      </c>
      <c r="E149" s="37"/>
      <c r="F149" s="17">
        <v>1007900</v>
      </c>
      <c r="G149" s="17">
        <v>1007900</v>
      </c>
      <c r="H149" s="17">
        <v>0</v>
      </c>
      <c r="I149" s="17">
        <v>986757.5</v>
      </c>
      <c r="J149" s="17">
        <v>986757.5</v>
      </c>
      <c r="K149" s="18"/>
      <c r="L149" s="19">
        <f t="shared" si="31"/>
        <v>97.90232165889473</v>
      </c>
    </row>
    <row r="150" spans="1:12" ht="15" customHeight="1">
      <c r="A150" s="16"/>
      <c r="B150" s="16"/>
      <c r="C150" s="16">
        <v>4040</v>
      </c>
      <c r="D150" s="37" t="s">
        <v>21</v>
      </c>
      <c r="E150" s="37"/>
      <c r="F150" s="17">
        <v>95900</v>
      </c>
      <c r="G150" s="17">
        <v>95900</v>
      </c>
      <c r="H150" s="17">
        <v>0</v>
      </c>
      <c r="I150" s="17">
        <v>82038.45</v>
      </c>
      <c r="J150" s="17">
        <v>82038.45</v>
      </c>
      <c r="K150" s="18"/>
      <c r="L150" s="19">
        <f t="shared" si="31"/>
        <v>85.54582898852972</v>
      </c>
    </row>
    <row r="151" spans="1:12" ht="15" customHeight="1">
      <c r="A151" s="16"/>
      <c r="B151" s="16"/>
      <c r="C151" s="16">
        <v>4110</v>
      </c>
      <c r="D151" s="37" t="s">
        <v>22</v>
      </c>
      <c r="E151" s="37"/>
      <c r="F151" s="17">
        <v>208800</v>
      </c>
      <c r="G151" s="17">
        <v>208800</v>
      </c>
      <c r="H151" s="17">
        <v>0</v>
      </c>
      <c r="I151" s="17">
        <v>193161.03</v>
      </c>
      <c r="J151" s="17">
        <v>193161.03</v>
      </c>
      <c r="K151" s="18"/>
      <c r="L151" s="19">
        <f t="shared" si="31"/>
        <v>92.51007183908045</v>
      </c>
    </row>
    <row r="152" spans="1:12" ht="15" customHeight="1">
      <c r="A152" s="16"/>
      <c r="B152" s="16"/>
      <c r="C152" s="16">
        <v>4120</v>
      </c>
      <c r="D152" s="37" t="s">
        <v>23</v>
      </c>
      <c r="E152" s="37"/>
      <c r="F152" s="17">
        <v>36650</v>
      </c>
      <c r="G152" s="17">
        <v>36650</v>
      </c>
      <c r="H152" s="17">
        <v>0</v>
      </c>
      <c r="I152" s="17">
        <v>21703.88</v>
      </c>
      <c r="J152" s="17">
        <v>21703.88</v>
      </c>
      <c r="K152" s="18"/>
      <c r="L152" s="19">
        <f t="shared" si="31"/>
        <v>59.21931787175989</v>
      </c>
    </row>
    <row r="153" spans="1:12" ht="31.5" customHeight="1">
      <c r="A153" s="16"/>
      <c r="B153" s="16"/>
      <c r="C153" s="16">
        <v>4440</v>
      </c>
      <c r="D153" s="37" t="s">
        <v>33</v>
      </c>
      <c r="E153" s="37"/>
      <c r="F153" s="17">
        <v>57426</v>
      </c>
      <c r="G153" s="17">
        <v>57426</v>
      </c>
      <c r="H153" s="17">
        <v>0</v>
      </c>
      <c r="I153" s="17">
        <v>57425.4</v>
      </c>
      <c r="J153" s="17">
        <v>57425.4</v>
      </c>
      <c r="K153" s="18"/>
      <c r="L153" s="19">
        <f t="shared" si="31"/>
        <v>99.99895517709749</v>
      </c>
    </row>
    <row r="154" spans="1:12" s="2" customFormat="1" ht="15" customHeight="1">
      <c r="A154" s="11"/>
      <c r="B154" s="11">
        <v>80113</v>
      </c>
      <c r="C154" s="11"/>
      <c r="D154" s="45" t="s">
        <v>56</v>
      </c>
      <c r="E154" s="45"/>
      <c r="F154" s="12">
        <f>SUM(F155)</f>
        <v>75000</v>
      </c>
      <c r="G154" s="12">
        <f>SUM(G155)</f>
        <v>75000</v>
      </c>
      <c r="H154" s="12">
        <f>SUM(H155)</f>
        <v>0</v>
      </c>
      <c r="I154" s="12">
        <f>SUM(I155)</f>
        <v>68402</v>
      </c>
      <c r="J154" s="12">
        <f>SUM(J155)</f>
        <v>68402</v>
      </c>
      <c r="K154" s="20"/>
      <c r="L154" s="12">
        <f t="shared" si="31"/>
        <v>91.20266666666666</v>
      </c>
    </row>
    <row r="155" spans="1:12" ht="15" customHeight="1">
      <c r="A155" s="16"/>
      <c r="B155" s="16"/>
      <c r="C155" s="16">
        <v>4300</v>
      </c>
      <c r="D155" s="37" t="s">
        <v>9</v>
      </c>
      <c r="E155" s="37"/>
      <c r="F155" s="17">
        <v>75000</v>
      </c>
      <c r="G155" s="17">
        <v>75000</v>
      </c>
      <c r="H155" s="17">
        <v>0</v>
      </c>
      <c r="I155" s="17">
        <v>68402</v>
      </c>
      <c r="J155" s="17">
        <v>68402</v>
      </c>
      <c r="K155" s="18"/>
      <c r="L155" s="19">
        <f t="shared" si="31"/>
        <v>91.20266666666666</v>
      </c>
    </row>
    <row r="156" spans="1:12" s="2" customFormat="1" ht="15" customHeight="1">
      <c r="A156" s="11"/>
      <c r="B156" s="11">
        <v>80120</v>
      </c>
      <c r="C156" s="11"/>
      <c r="D156" s="45" t="s">
        <v>57</v>
      </c>
      <c r="E156" s="45"/>
      <c r="F156" s="12">
        <f aca="true" t="shared" si="33" ref="F156:K156">SUM(F157:F162)</f>
        <v>431406</v>
      </c>
      <c r="G156" s="12">
        <f t="shared" si="33"/>
        <v>431406</v>
      </c>
      <c r="H156" s="12">
        <f t="shared" si="33"/>
        <v>0</v>
      </c>
      <c r="I156" s="12">
        <f t="shared" si="33"/>
        <v>351983.20000000007</v>
      </c>
      <c r="J156" s="12">
        <f t="shared" si="33"/>
        <v>351983.20000000007</v>
      </c>
      <c r="K156" s="12">
        <f t="shared" si="33"/>
        <v>0</v>
      </c>
      <c r="L156" s="12">
        <f t="shared" si="31"/>
        <v>81.58977853808247</v>
      </c>
    </row>
    <row r="157" spans="1:12" ht="30" customHeight="1">
      <c r="A157" s="16"/>
      <c r="B157" s="16"/>
      <c r="C157" s="16">
        <v>3020</v>
      </c>
      <c r="D157" s="37" t="s">
        <v>35</v>
      </c>
      <c r="E157" s="37"/>
      <c r="F157" s="17">
        <v>30000</v>
      </c>
      <c r="G157" s="17">
        <v>30000</v>
      </c>
      <c r="H157" s="17">
        <v>0</v>
      </c>
      <c r="I157" s="17">
        <v>17500.49</v>
      </c>
      <c r="J157" s="17">
        <v>17500.49</v>
      </c>
      <c r="K157" s="18"/>
      <c r="L157" s="19">
        <f t="shared" si="31"/>
        <v>58.33496666666667</v>
      </c>
    </row>
    <row r="158" spans="1:12" ht="15" customHeight="1">
      <c r="A158" s="16"/>
      <c r="B158" s="16"/>
      <c r="C158" s="16">
        <v>4010</v>
      </c>
      <c r="D158" s="37" t="s">
        <v>20</v>
      </c>
      <c r="E158" s="37"/>
      <c r="F158" s="17">
        <v>289900</v>
      </c>
      <c r="G158" s="17">
        <v>289900</v>
      </c>
      <c r="H158" s="17">
        <v>0</v>
      </c>
      <c r="I158" s="17">
        <v>246518.59</v>
      </c>
      <c r="J158" s="17">
        <v>246518.59</v>
      </c>
      <c r="K158" s="18"/>
      <c r="L158" s="19">
        <f t="shared" si="31"/>
        <v>85.03573301138323</v>
      </c>
    </row>
    <row r="159" spans="1:12" ht="15" customHeight="1">
      <c r="A159" s="16"/>
      <c r="B159" s="16"/>
      <c r="C159" s="16">
        <v>4040</v>
      </c>
      <c r="D159" s="37" t="s">
        <v>21</v>
      </c>
      <c r="E159" s="37"/>
      <c r="F159" s="17">
        <v>29400</v>
      </c>
      <c r="G159" s="17">
        <v>29400</v>
      </c>
      <c r="H159" s="17">
        <v>0</v>
      </c>
      <c r="I159" s="17">
        <v>18542.13</v>
      </c>
      <c r="J159" s="17">
        <v>18542.13</v>
      </c>
      <c r="K159" s="18"/>
      <c r="L159" s="19">
        <f t="shared" si="31"/>
        <v>63.06846938775511</v>
      </c>
    </row>
    <row r="160" spans="1:12" ht="15" customHeight="1">
      <c r="A160" s="16"/>
      <c r="B160" s="16"/>
      <c r="C160" s="16">
        <v>4110</v>
      </c>
      <c r="D160" s="37" t="s">
        <v>22</v>
      </c>
      <c r="E160" s="37"/>
      <c r="F160" s="17">
        <v>55700</v>
      </c>
      <c r="G160" s="17">
        <v>55700</v>
      </c>
      <c r="H160" s="17">
        <v>0</v>
      </c>
      <c r="I160" s="17">
        <v>46536.71</v>
      </c>
      <c r="J160" s="17">
        <v>46536.71</v>
      </c>
      <c r="K160" s="18"/>
      <c r="L160" s="19">
        <f t="shared" si="31"/>
        <v>83.54885098743267</v>
      </c>
    </row>
    <row r="161" spans="1:12" ht="15" customHeight="1">
      <c r="A161" s="16"/>
      <c r="B161" s="16"/>
      <c r="C161" s="16">
        <v>4120</v>
      </c>
      <c r="D161" s="37" t="s">
        <v>23</v>
      </c>
      <c r="E161" s="37"/>
      <c r="F161" s="17">
        <v>9500</v>
      </c>
      <c r="G161" s="17">
        <v>9500</v>
      </c>
      <c r="H161" s="17">
        <v>0</v>
      </c>
      <c r="I161" s="17">
        <v>5980.21</v>
      </c>
      <c r="J161" s="17">
        <v>5980.21</v>
      </c>
      <c r="K161" s="18"/>
      <c r="L161" s="19">
        <f t="shared" si="31"/>
        <v>62.94957894736842</v>
      </c>
    </row>
    <row r="162" spans="1:12" ht="32.25" customHeight="1">
      <c r="A162" s="16"/>
      <c r="B162" s="16"/>
      <c r="C162" s="16">
        <v>4440</v>
      </c>
      <c r="D162" s="37" t="s">
        <v>33</v>
      </c>
      <c r="E162" s="37"/>
      <c r="F162" s="17">
        <v>16906</v>
      </c>
      <c r="G162" s="17">
        <v>16906</v>
      </c>
      <c r="H162" s="17">
        <v>0</v>
      </c>
      <c r="I162" s="17">
        <v>16905.07</v>
      </c>
      <c r="J162" s="17">
        <v>16905.07</v>
      </c>
      <c r="K162" s="18"/>
      <c r="L162" s="19">
        <f t="shared" si="31"/>
        <v>99.99449899443984</v>
      </c>
    </row>
    <row r="163" spans="1:12" s="2" customFormat="1" ht="15" customHeight="1">
      <c r="A163" s="11"/>
      <c r="B163" s="11">
        <v>80130</v>
      </c>
      <c r="C163" s="11"/>
      <c r="D163" s="45" t="s">
        <v>58</v>
      </c>
      <c r="E163" s="45"/>
      <c r="F163" s="12">
        <f aca="true" t="shared" si="34" ref="F163:K163">SUM(F164:F171)</f>
        <v>217923</v>
      </c>
      <c r="G163" s="12">
        <f t="shared" si="34"/>
        <v>217923</v>
      </c>
      <c r="H163" s="12">
        <f t="shared" si="34"/>
        <v>0</v>
      </c>
      <c r="I163" s="12">
        <f t="shared" si="34"/>
        <v>196892.22999999998</v>
      </c>
      <c r="J163" s="12">
        <f t="shared" si="34"/>
        <v>196892.22999999998</v>
      </c>
      <c r="K163" s="20">
        <f t="shared" si="34"/>
        <v>0</v>
      </c>
      <c r="L163" s="12">
        <f t="shared" si="31"/>
        <v>90.34944911734878</v>
      </c>
    </row>
    <row r="164" spans="1:12" ht="70.5" customHeight="1">
      <c r="A164" s="16"/>
      <c r="B164" s="16"/>
      <c r="C164" s="16">
        <v>2310</v>
      </c>
      <c r="D164" s="37" t="s">
        <v>59</v>
      </c>
      <c r="E164" s="37"/>
      <c r="F164" s="17">
        <v>5000</v>
      </c>
      <c r="G164" s="17">
        <v>5000</v>
      </c>
      <c r="H164" s="17">
        <v>0</v>
      </c>
      <c r="I164" s="17">
        <v>400</v>
      </c>
      <c r="J164" s="17">
        <v>400</v>
      </c>
      <c r="K164" s="18"/>
      <c r="L164" s="19">
        <f t="shared" si="31"/>
        <v>8</v>
      </c>
    </row>
    <row r="165" spans="1:12" ht="29.25" customHeight="1">
      <c r="A165" s="16"/>
      <c r="B165" s="16"/>
      <c r="C165" s="16">
        <v>3020</v>
      </c>
      <c r="D165" s="37" t="s">
        <v>35</v>
      </c>
      <c r="E165" s="37"/>
      <c r="F165" s="17">
        <v>12500</v>
      </c>
      <c r="G165" s="17">
        <v>12500</v>
      </c>
      <c r="H165" s="17">
        <v>0</v>
      </c>
      <c r="I165" s="17">
        <v>8607.8</v>
      </c>
      <c r="J165" s="17">
        <v>8607.8</v>
      </c>
      <c r="K165" s="18"/>
      <c r="L165" s="19">
        <f t="shared" si="31"/>
        <v>68.8624</v>
      </c>
    </row>
    <row r="166" spans="1:12" ht="15" customHeight="1">
      <c r="A166" s="16"/>
      <c r="B166" s="16"/>
      <c r="C166" s="16">
        <v>4010</v>
      </c>
      <c r="D166" s="37" t="s">
        <v>20</v>
      </c>
      <c r="E166" s="37"/>
      <c r="F166" s="17">
        <v>130000</v>
      </c>
      <c r="G166" s="17">
        <v>130000</v>
      </c>
      <c r="H166" s="17">
        <v>0</v>
      </c>
      <c r="I166" s="17">
        <v>128292.12</v>
      </c>
      <c r="J166" s="17">
        <v>128292.12</v>
      </c>
      <c r="K166" s="18"/>
      <c r="L166" s="19">
        <f t="shared" si="31"/>
        <v>98.68624615384614</v>
      </c>
    </row>
    <row r="167" spans="1:12" ht="15" customHeight="1">
      <c r="A167" s="16"/>
      <c r="B167" s="16"/>
      <c r="C167" s="16">
        <v>4040</v>
      </c>
      <c r="D167" s="37" t="s">
        <v>21</v>
      </c>
      <c r="E167" s="37"/>
      <c r="F167" s="17">
        <v>15000</v>
      </c>
      <c r="G167" s="17">
        <v>15000</v>
      </c>
      <c r="H167" s="17">
        <v>0</v>
      </c>
      <c r="I167" s="17">
        <v>10031.4</v>
      </c>
      <c r="J167" s="17">
        <v>10031.4</v>
      </c>
      <c r="K167" s="18"/>
      <c r="L167" s="19">
        <f t="shared" si="31"/>
        <v>66.876</v>
      </c>
    </row>
    <row r="168" spans="1:12" ht="15" customHeight="1">
      <c r="A168" s="16"/>
      <c r="B168" s="16"/>
      <c r="C168" s="16">
        <v>4110</v>
      </c>
      <c r="D168" s="37" t="s">
        <v>22</v>
      </c>
      <c r="E168" s="37"/>
      <c r="F168" s="17">
        <v>27000</v>
      </c>
      <c r="G168" s="17">
        <v>27000</v>
      </c>
      <c r="H168" s="17">
        <v>0</v>
      </c>
      <c r="I168" s="17">
        <v>25226.81</v>
      </c>
      <c r="J168" s="17">
        <v>25226.81</v>
      </c>
      <c r="K168" s="18"/>
      <c r="L168" s="19">
        <f t="shared" si="31"/>
        <v>93.43262962962964</v>
      </c>
    </row>
    <row r="169" spans="1:12" ht="15" customHeight="1">
      <c r="A169" s="16"/>
      <c r="B169" s="16"/>
      <c r="C169" s="16">
        <v>4120</v>
      </c>
      <c r="D169" s="37" t="s">
        <v>23</v>
      </c>
      <c r="E169" s="37"/>
      <c r="F169" s="17">
        <v>4000</v>
      </c>
      <c r="G169" s="17">
        <v>4000</v>
      </c>
      <c r="H169" s="17">
        <v>0</v>
      </c>
      <c r="I169" s="17">
        <v>2601.9</v>
      </c>
      <c r="J169" s="17">
        <v>2601.9</v>
      </c>
      <c r="K169" s="18"/>
      <c r="L169" s="19">
        <f t="shared" si="31"/>
        <v>65.0475</v>
      </c>
    </row>
    <row r="170" spans="1:12" ht="15" customHeight="1">
      <c r="A170" s="16"/>
      <c r="B170" s="16"/>
      <c r="C170" s="16">
        <v>4300</v>
      </c>
      <c r="D170" s="37" t="s">
        <v>9</v>
      </c>
      <c r="E170" s="37"/>
      <c r="F170" s="17">
        <v>18000</v>
      </c>
      <c r="G170" s="17">
        <v>18000</v>
      </c>
      <c r="H170" s="17">
        <v>0</v>
      </c>
      <c r="I170" s="17">
        <v>15310</v>
      </c>
      <c r="J170" s="17">
        <v>15310</v>
      </c>
      <c r="K170" s="18"/>
      <c r="L170" s="19">
        <f t="shared" si="31"/>
        <v>85.05555555555556</v>
      </c>
    </row>
    <row r="171" spans="1:12" ht="33" customHeight="1">
      <c r="A171" s="16"/>
      <c r="B171" s="16"/>
      <c r="C171" s="16">
        <v>4440</v>
      </c>
      <c r="D171" s="37" t="s">
        <v>33</v>
      </c>
      <c r="E171" s="37"/>
      <c r="F171" s="17">
        <v>6423</v>
      </c>
      <c r="G171" s="17">
        <v>6423</v>
      </c>
      <c r="H171" s="17">
        <v>0</v>
      </c>
      <c r="I171" s="17">
        <v>6422.2</v>
      </c>
      <c r="J171" s="17">
        <v>6422.2</v>
      </c>
      <c r="K171" s="18"/>
      <c r="L171" s="19">
        <f t="shared" si="31"/>
        <v>99.9875447610151</v>
      </c>
    </row>
    <row r="172" spans="1:12" s="2" customFormat="1" ht="17.25" customHeight="1">
      <c r="A172" s="11"/>
      <c r="B172" s="11">
        <v>80146</v>
      </c>
      <c r="C172" s="11"/>
      <c r="D172" s="45" t="s">
        <v>60</v>
      </c>
      <c r="E172" s="45"/>
      <c r="F172" s="12">
        <f aca="true" t="shared" si="35" ref="F172:K172">SUM(F173:F174)</f>
        <v>27600</v>
      </c>
      <c r="G172" s="12">
        <f t="shared" si="35"/>
        <v>27600</v>
      </c>
      <c r="H172" s="12">
        <f t="shared" si="35"/>
        <v>0</v>
      </c>
      <c r="I172" s="12">
        <f t="shared" si="35"/>
        <v>11086</v>
      </c>
      <c r="J172" s="12">
        <f t="shared" si="35"/>
        <v>11086</v>
      </c>
      <c r="K172" s="20">
        <f t="shared" si="35"/>
        <v>0</v>
      </c>
      <c r="L172" s="12">
        <f t="shared" si="31"/>
        <v>40.166666666666664</v>
      </c>
    </row>
    <row r="173" spans="1:12" ht="15" customHeight="1">
      <c r="A173" s="16"/>
      <c r="B173" s="16"/>
      <c r="C173" s="16">
        <v>4300</v>
      </c>
      <c r="D173" s="37" t="s">
        <v>9</v>
      </c>
      <c r="E173" s="37"/>
      <c r="F173" s="17">
        <v>11700</v>
      </c>
      <c r="G173" s="17">
        <v>11700</v>
      </c>
      <c r="H173" s="17">
        <v>0</v>
      </c>
      <c r="I173" s="17">
        <v>7206</v>
      </c>
      <c r="J173" s="17">
        <v>7206</v>
      </c>
      <c r="K173" s="18"/>
      <c r="L173" s="19">
        <f t="shared" si="31"/>
        <v>61.5897435897436</v>
      </c>
    </row>
    <row r="174" spans="1:12" ht="33.75" customHeight="1">
      <c r="A174" s="16"/>
      <c r="B174" s="16"/>
      <c r="C174" s="16">
        <v>4700</v>
      </c>
      <c r="D174" s="37" t="s">
        <v>34</v>
      </c>
      <c r="E174" s="37"/>
      <c r="F174" s="17">
        <v>15900</v>
      </c>
      <c r="G174" s="17">
        <v>15900</v>
      </c>
      <c r="H174" s="17">
        <v>0</v>
      </c>
      <c r="I174" s="17">
        <v>3880</v>
      </c>
      <c r="J174" s="17">
        <v>3880</v>
      </c>
      <c r="K174" s="18"/>
      <c r="L174" s="19">
        <f t="shared" si="31"/>
        <v>24.40251572327044</v>
      </c>
    </row>
    <row r="175" spans="1:12" s="2" customFormat="1" ht="15" customHeight="1">
      <c r="A175" s="11"/>
      <c r="B175" s="11">
        <v>80195</v>
      </c>
      <c r="C175" s="11"/>
      <c r="D175" s="45" t="s">
        <v>7</v>
      </c>
      <c r="E175" s="45"/>
      <c r="F175" s="12">
        <f aca="true" t="shared" si="36" ref="F175:K175">SUM(F176:F186)</f>
        <v>185059.71</v>
      </c>
      <c r="G175" s="12">
        <f t="shared" si="36"/>
        <v>185059.71</v>
      </c>
      <c r="H175" s="12">
        <f t="shared" si="36"/>
        <v>0</v>
      </c>
      <c r="I175" s="12">
        <f t="shared" si="36"/>
        <v>174783.67999999996</v>
      </c>
      <c r="J175" s="12">
        <f t="shared" si="36"/>
        <v>174783.67999999996</v>
      </c>
      <c r="K175" s="12">
        <f t="shared" si="36"/>
        <v>0</v>
      </c>
      <c r="L175" s="12">
        <f t="shared" si="31"/>
        <v>94.44718139891172</v>
      </c>
    </row>
    <row r="176" spans="1:12" s="4" customFormat="1" ht="15" customHeight="1">
      <c r="A176" s="24"/>
      <c r="B176" s="24"/>
      <c r="C176" s="16">
        <v>4010</v>
      </c>
      <c r="D176" s="37" t="s">
        <v>20</v>
      </c>
      <c r="E176" s="37"/>
      <c r="F176" s="19">
        <v>82480</v>
      </c>
      <c r="G176" s="19">
        <v>82480</v>
      </c>
      <c r="H176" s="19"/>
      <c r="I176" s="19">
        <v>82417.37</v>
      </c>
      <c r="J176" s="19">
        <v>82417.37</v>
      </c>
      <c r="K176" s="25"/>
      <c r="L176" s="19">
        <f t="shared" si="31"/>
        <v>99.92406644034916</v>
      </c>
    </row>
    <row r="177" spans="1:12" s="4" customFormat="1" ht="15" customHeight="1">
      <c r="A177" s="24"/>
      <c r="B177" s="24"/>
      <c r="C177" s="16">
        <v>4040</v>
      </c>
      <c r="D177" s="37" t="s">
        <v>21</v>
      </c>
      <c r="E177" s="37"/>
      <c r="F177" s="19">
        <v>6073</v>
      </c>
      <c r="G177" s="19">
        <v>6073</v>
      </c>
      <c r="H177" s="19"/>
      <c r="I177" s="19">
        <v>6072.15</v>
      </c>
      <c r="J177" s="19">
        <v>6072.15</v>
      </c>
      <c r="K177" s="25"/>
      <c r="L177" s="19">
        <f t="shared" si="31"/>
        <v>99.9860036225918</v>
      </c>
    </row>
    <row r="178" spans="1:12" s="4" customFormat="1" ht="15" customHeight="1">
      <c r="A178" s="24"/>
      <c r="B178" s="24"/>
      <c r="C178" s="16">
        <v>4110</v>
      </c>
      <c r="D178" s="37" t="s">
        <v>22</v>
      </c>
      <c r="E178" s="37"/>
      <c r="F178" s="19">
        <v>15712</v>
      </c>
      <c r="G178" s="19">
        <v>15712</v>
      </c>
      <c r="H178" s="19"/>
      <c r="I178" s="19">
        <v>15620.46</v>
      </c>
      <c r="J178" s="19">
        <v>15620.46</v>
      </c>
      <c r="K178" s="25"/>
      <c r="L178" s="19">
        <f t="shared" si="31"/>
        <v>99.41738798370672</v>
      </c>
    </row>
    <row r="179" spans="1:12" s="4" customFormat="1" ht="15" customHeight="1">
      <c r="A179" s="24"/>
      <c r="B179" s="24"/>
      <c r="C179" s="16">
        <v>4120</v>
      </c>
      <c r="D179" s="37" t="s">
        <v>23</v>
      </c>
      <c r="E179" s="37"/>
      <c r="F179" s="19">
        <v>14768</v>
      </c>
      <c r="G179" s="19">
        <v>14768</v>
      </c>
      <c r="H179" s="19"/>
      <c r="I179" s="19">
        <v>10358.44</v>
      </c>
      <c r="J179" s="19">
        <v>10358.44</v>
      </c>
      <c r="K179" s="25"/>
      <c r="L179" s="19">
        <f t="shared" si="31"/>
        <v>70.1411159263272</v>
      </c>
    </row>
    <row r="180" spans="1:12" ht="15" customHeight="1">
      <c r="A180" s="16"/>
      <c r="B180" s="16"/>
      <c r="C180" s="16">
        <v>4177</v>
      </c>
      <c r="D180" s="37" t="s">
        <v>36</v>
      </c>
      <c r="E180" s="37"/>
      <c r="F180" s="17">
        <v>2610</v>
      </c>
      <c r="G180" s="17">
        <v>2610</v>
      </c>
      <c r="H180" s="17">
        <v>0</v>
      </c>
      <c r="I180" s="17">
        <v>1827.96</v>
      </c>
      <c r="J180" s="17">
        <v>1827.96</v>
      </c>
      <c r="K180" s="18"/>
      <c r="L180" s="19">
        <f t="shared" si="31"/>
        <v>70.03678160919542</v>
      </c>
    </row>
    <row r="181" spans="1:12" ht="15" customHeight="1">
      <c r="A181" s="16"/>
      <c r="B181" s="16"/>
      <c r="C181" s="16">
        <v>4179</v>
      </c>
      <c r="D181" s="37" t="s">
        <v>36</v>
      </c>
      <c r="E181" s="37"/>
      <c r="F181" s="17">
        <v>950</v>
      </c>
      <c r="G181" s="17">
        <v>950</v>
      </c>
      <c r="H181" s="17"/>
      <c r="I181" s="17">
        <v>887.11</v>
      </c>
      <c r="J181" s="17">
        <v>887.11</v>
      </c>
      <c r="K181" s="18"/>
      <c r="L181" s="19">
        <f t="shared" si="31"/>
        <v>93.38</v>
      </c>
    </row>
    <row r="182" spans="1:12" ht="15" customHeight="1">
      <c r="A182" s="16"/>
      <c r="B182" s="16"/>
      <c r="C182" s="16">
        <v>4217</v>
      </c>
      <c r="D182" s="37" t="s">
        <v>8</v>
      </c>
      <c r="E182" s="37"/>
      <c r="F182" s="17">
        <v>16288.45</v>
      </c>
      <c r="G182" s="17">
        <v>16288.45</v>
      </c>
      <c r="H182" s="17">
        <v>0</v>
      </c>
      <c r="I182" s="17">
        <v>16266.45</v>
      </c>
      <c r="J182" s="17">
        <v>16266.45</v>
      </c>
      <c r="K182" s="18"/>
      <c r="L182" s="19">
        <f t="shared" si="31"/>
        <v>99.86493496925736</v>
      </c>
    </row>
    <row r="183" spans="1:12" ht="15" customHeight="1">
      <c r="A183" s="16"/>
      <c r="B183" s="16"/>
      <c r="C183" s="16">
        <v>4219</v>
      </c>
      <c r="D183" s="37" t="s">
        <v>8</v>
      </c>
      <c r="E183" s="37"/>
      <c r="F183" s="17">
        <v>9259.55</v>
      </c>
      <c r="G183" s="17">
        <v>9259.55</v>
      </c>
      <c r="H183" s="17"/>
      <c r="I183" s="17">
        <v>4621.93</v>
      </c>
      <c r="J183" s="17">
        <v>4621.93</v>
      </c>
      <c r="K183" s="18"/>
      <c r="L183" s="19">
        <f t="shared" si="31"/>
        <v>49.91527666031288</v>
      </c>
    </row>
    <row r="184" spans="1:12" ht="15" customHeight="1">
      <c r="A184" s="16"/>
      <c r="B184" s="16"/>
      <c r="C184" s="16">
        <v>4260</v>
      </c>
      <c r="D184" s="37" t="s">
        <v>17</v>
      </c>
      <c r="E184" s="37"/>
      <c r="F184" s="17">
        <v>3610</v>
      </c>
      <c r="G184" s="17">
        <v>3610</v>
      </c>
      <c r="H184" s="17"/>
      <c r="I184" s="17">
        <v>3403.24</v>
      </c>
      <c r="J184" s="17">
        <v>3403.24</v>
      </c>
      <c r="K184" s="18"/>
      <c r="L184" s="19">
        <f t="shared" si="31"/>
        <v>94.27257617728532</v>
      </c>
    </row>
    <row r="185" spans="1:12" ht="15" customHeight="1">
      <c r="A185" s="16"/>
      <c r="B185" s="16"/>
      <c r="C185" s="16">
        <v>4300</v>
      </c>
      <c r="D185" s="37" t="s">
        <v>9</v>
      </c>
      <c r="E185" s="37"/>
      <c r="F185" s="17">
        <v>31120.71</v>
      </c>
      <c r="G185" s="17">
        <v>31120.71</v>
      </c>
      <c r="H185" s="17">
        <v>0</v>
      </c>
      <c r="I185" s="17">
        <v>31120.71</v>
      </c>
      <c r="J185" s="17">
        <v>31120.71</v>
      </c>
      <c r="K185" s="18"/>
      <c r="L185" s="19">
        <f>I185/F185*100</f>
        <v>100</v>
      </c>
    </row>
    <row r="186" spans="1:12" ht="15" customHeight="1">
      <c r="A186" s="16"/>
      <c r="B186" s="16"/>
      <c r="C186" s="16">
        <v>4440</v>
      </c>
      <c r="D186" s="37" t="s">
        <v>33</v>
      </c>
      <c r="E186" s="37"/>
      <c r="F186" s="17">
        <v>2188</v>
      </c>
      <c r="G186" s="17">
        <v>2188</v>
      </c>
      <c r="H186" s="28"/>
      <c r="I186" s="36">
        <v>2187.86</v>
      </c>
      <c r="J186" s="36">
        <v>2187.86</v>
      </c>
      <c r="K186" s="28"/>
      <c r="L186" s="28">
        <f>I186/F186*100</f>
        <v>99.99360146252286</v>
      </c>
    </row>
    <row r="187" spans="1:12" s="1" customFormat="1" ht="15" customHeight="1">
      <c r="A187" s="6">
        <v>851</v>
      </c>
      <c r="B187" s="6"/>
      <c r="C187" s="6"/>
      <c r="D187" s="44" t="s">
        <v>61</v>
      </c>
      <c r="E187" s="44"/>
      <c r="F187" s="8">
        <f aca="true" t="shared" si="37" ref="F187:K187">SUM(F188)</f>
        <v>68553</v>
      </c>
      <c r="G187" s="8">
        <f t="shared" si="37"/>
        <v>68553</v>
      </c>
      <c r="H187" s="8">
        <f t="shared" si="37"/>
        <v>0</v>
      </c>
      <c r="I187" s="8">
        <f t="shared" si="37"/>
        <v>47871.53</v>
      </c>
      <c r="J187" s="8">
        <f t="shared" si="37"/>
        <v>47871.53</v>
      </c>
      <c r="K187" s="8">
        <f t="shared" si="37"/>
        <v>0</v>
      </c>
      <c r="L187" s="8">
        <f t="shared" si="31"/>
        <v>69.83141510947733</v>
      </c>
    </row>
    <row r="188" spans="1:12" s="2" customFormat="1" ht="15" customHeight="1">
      <c r="A188" s="11"/>
      <c r="B188" s="11">
        <v>85154</v>
      </c>
      <c r="C188" s="11"/>
      <c r="D188" s="45" t="s">
        <v>62</v>
      </c>
      <c r="E188" s="45"/>
      <c r="F188" s="12">
        <f aca="true" t="shared" si="38" ref="F188:K188">SUM(F189:F191)</f>
        <v>68553</v>
      </c>
      <c r="G188" s="12">
        <f t="shared" si="38"/>
        <v>68553</v>
      </c>
      <c r="H188" s="12">
        <f t="shared" si="38"/>
        <v>0</v>
      </c>
      <c r="I188" s="12">
        <f t="shared" si="38"/>
        <v>47871.53</v>
      </c>
      <c r="J188" s="12">
        <f t="shared" si="38"/>
        <v>47871.53</v>
      </c>
      <c r="K188" s="12">
        <f t="shared" si="38"/>
        <v>0</v>
      </c>
      <c r="L188" s="12">
        <f t="shared" si="31"/>
        <v>69.83141510947733</v>
      </c>
    </row>
    <row r="189" spans="1:12" ht="15" customHeight="1">
      <c r="A189" s="16"/>
      <c r="B189" s="16"/>
      <c r="C189" s="16">
        <v>4170</v>
      </c>
      <c r="D189" s="37" t="s">
        <v>36</v>
      </c>
      <c r="E189" s="37"/>
      <c r="F189" s="17">
        <v>21000</v>
      </c>
      <c r="G189" s="17">
        <v>21000</v>
      </c>
      <c r="H189" s="17">
        <v>0</v>
      </c>
      <c r="I189" s="17">
        <v>14923</v>
      </c>
      <c r="J189" s="17">
        <v>14923</v>
      </c>
      <c r="K189" s="18"/>
      <c r="L189" s="19">
        <f t="shared" si="31"/>
        <v>71.06190476190476</v>
      </c>
    </row>
    <row r="190" spans="1:12" ht="15" customHeight="1">
      <c r="A190" s="16"/>
      <c r="B190" s="16"/>
      <c r="C190" s="16">
        <v>4210</v>
      </c>
      <c r="D190" s="37" t="s">
        <v>8</v>
      </c>
      <c r="E190" s="37"/>
      <c r="F190" s="17">
        <v>17526</v>
      </c>
      <c r="G190" s="17">
        <v>17526</v>
      </c>
      <c r="H190" s="17">
        <v>0</v>
      </c>
      <c r="I190" s="17">
        <v>6253.53</v>
      </c>
      <c r="J190" s="17">
        <v>6253.53</v>
      </c>
      <c r="K190" s="18"/>
      <c r="L190" s="19">
        <f t="shared" si="31"/>
        <v>35.6814447107155</v>
      </c>
    </row>
    <row r="191" spans="1:12" ht="15" customHeight="1">
      <c r="A191" s="16"/>
      <c r="B191" s="16"/>
      <c r="C191" s="16">
        <v>4300</v>
      </c>
      <c r="D191" s="37" t="s">
        <v>9</v>
      </c>
      <c r="E191" s="37"/>
      <c r="F191" s="17">
        <v>30027</v>
      </c>
      <c r="G191" s="17">
        <v>30027</v>
      </c>
      <c r="H191" s="17">
        <v>0</v>
      </c>
      <c r="I191" s="17">
        <v>26695</v>
      </c>
      <c r="J191" s="17">
        <v>26695</v>
      </c>
      <c r="K191" s="18"/>
      <c r="L191" s="19">
        <f t="shared" si="31"/>
        <v>88.90332034502282</v>
      </c>
    </row>
    <row r="192" spans="1:12" s="1" customFormat="1" ht="15" customHeight="1">
      <c r="A192" s="6">
        <v>852</v>
      </c>
      <c r="B192" s="6"/>
      <c r="C192" s="6"/>
      <c r="D192" s="44" t="s">
        <v>63</v>
      </c>
      <c r="E192" s="44"/>
      <c r="F192" s="8">
        <f aca="true" t="shared" si="39" ref="F192:K192">SUM(F240,F231,F217,F215,F213,F210,F208,F199,F195,F193)</f>
        <v>3013426</v>
      </c>
      <c r="G192" s="8">
        <f t="shared" si="39"/>
        <v>3013426</v>
      </c>
      <c r="H192" s="8">
        <f t="shared" si="39"/>
        <v>0</v>
      </c>
      <c r="I192" s="8">
        <f t="shared" si="39"/>
        <v>2878701.36</v>
      </c>
      <c r="J192" s="8">
        <f t="shared" si="39"/>
        <v>2878701.36</v>
      </c>
      <c r="K192" s="9">
        <f t="shared" si="39"/>
        <v>0</v>
      </c>
      <c r="L192" s="8">
        <f t="shared" si="31"/>
        <v>95.52918704491167</v>
      </c>
    </row>
    <row r="193" spans="1:12" s="2" customFormat="1" ht="15" customHeight="1">
      <c r="A193" s="11"/>
      <c r="B193" s="11">
        <v>85202</v>
      </c>
      <c r="C193" s="11"/>
      <c r="D193" s="45" t="s">
        <v>103</v>
      </c>
      <c r="E193" s="45"/>
      <c r="F193" s="12">
        <f>SUM(F194)</f>
        <v>7500</v>
      </c>
      <c r="G193" s="12">
        <f>SUM(G194)</f>
        <v>7500</v>
      </c>
      <c r="H193" s="12">
        <f>SUM(H194)</f>
        <v>0</v>
      </c>
      <c r="I193" s="12">
        <f>SUM(I194)</f>
        <v>7046.57</v>
      </c>
      <c r="J193" s="12">
        <f>SUM(J194)</f>
        <v>7046.57</v>
      </c>
      <c r="K193" s="20"/>
      <c r="L193" s="19">
        <f t="shared" si="31"/>
        <v>93.95426666666667</v>
      </c>
    </row>
    <row r="194" spans="1:12" s="4" customFormat="1" ht="49.5" customHeight="1">
      <c r="A194" s="24"/>
      <c r="B194" s="24"/>
      <c r="C194" s="24">
        <v>4330</v>
      </c>
      <c r="D194" s="63" t="s">
        <v>102</v>
      </c>
      <c r="E194" s="63"/>
      <c r="F194" s="19">
        <v>7500</v>
      </c>
      <c r="G194" s="19">
        <v>7500</v>
      </c>
      <c r="I194" s="19">
        <v>7046.57</v>
      </c>
      <c r="J194" s="19">
        <v>7046.57</v>
      </c>
      <c r="K194" s="25"/>
      <c r="L194" s="19">
        <f t="shared" si="31"/>
        <v>93.95426666666667</v>
      </c>
    </row>
    <row r="195" spans="1:12" s="2" customFormat="1" ht="15" customHeight="1">
      <c r="A195" s="11"/>
      <c r="B195" s="11">
        <v>85206</v>
      </c>
      <c r="C195" s="11"/>
      <c r="D195" s="45" t="s">
        <v>104</v>
      </c>
      <c r="E195" s="45"/>
      <c r="F195" s="12">
        <f>SUM(F196:F198)</f>
        <v>391028</v>
      </c>
      <c r="G195" s="12">
        <f>SUM(G196:G198)</f>
        <v>391028</v>
      </c>
      <c r="H195" s="12">
        <f>SUM(H196:H198)</f>
        <v>0</v>
      </c>
      <c r="I195" s="12">
        <f>SUM(I196:I198)</f>
        <v>388593.83</v>
      </c>
      <c r="J195" s="12">
        <f>SUM(J196:J198)</f>
        <v>388593.83</v>
      </c>
      <c r="K195" s="20"/>
      <c r="L195" s="27">
        <f t="shared" si="31"/>
        <v>99.37749470626144</v>
      </c>
    </row>
    <row r="196" spans="1:12" s="2" customFormat="1" ht="15" customHeight="1">
      <c r="A196" s="11"/>
      <c r="B196" s="11"/>
      <c r="C196" s="16">
        <v>4210</v>
      </c>
      <c r="D196" s="37" t="s">
        <v>8</v>
      </c>
      <c r="E196" s="37"/>
      <c r="F196" s="19">
        <v>108282</v>
      </c>
      <c r="G196" s="19">
        <v>108282</v>
      </c>
      <c r="H196" s="19"/>
      <c r="I196" s="19">
        <v>108240</v>
      </c>
      <c r="J196" s="19">
        <v>108240</v>
      </c>
      <c r="K196" s="25"/>
      <c r="L196" s="27">
        <f t="shared" si="31"/>
        <v>99.9612123898709</v>
      </c>
    </row>
    <row r="197" spans="1:12" s="2" customFormat="1" ht="15" customHeight="1">
      <c r="A197" s="11"/>
      <c r="B197" s="11"/>
      <c r="C197" s="16">
        <v>4270</v>
      </c>
      <c r="D197" s="37" t="s">
        <v>29</v>
      </c>
      <c r="E197" s="37"/>
      <c r="F197" s="19">
        <v>267746</v>
      </c>
      <c r="G197" s="19">
        <v>267746</v>
      </c>
      <c r="H197" s="19"/>
      <c r="I197" s="19">
        <v>267587.06</v>
      </c>
      <c r="J197" s="19">
        <v>267587.06</v>
      </c>
      <c r="K197" s="25"/>
      <c r="L197" s="27">
        <f t="shared" si="31"/>
        <v>99.94063776863146</v>
      </c>
    </row>
    <row r="198" spans="1:12" s="4" customFormat="1" ht="15" customHeight="1">
      <c r="A198" s="24"/>
      <c r="B198" s="24"/>
      <c r="C198" s="24">
        <v>4430</v>
      </c>
      <c r="D198" s="42" t="s">
        <v>10</v>
      </c>
      <c r="E198" s="43"/>
      <c r="F198" s="19">
        <v>15000</v>
      </c>
      <c r="G198" s="19">
        <v>15000</v>
      </c>
      <c r="H198" s="19"/>
      <c r="I198" s="19">
        <v>12766.77</v>
      </c>
      <c r="J198" s="19">
        <v>12766.77</v>
      </c>
      <c r="K198" s="25"/>
      <c r="L198" s="19">
        <f t="shared" si="31"/>
        <v>85.1118</v>
      </c>
    </row>
    <row r="199" spans="1:12" s="2" customFormat="1" ht="65.25" customHeight="1">
      <c r="A199" s="11"/>
      <c r="B199" s="11">
        <v>85212</v>
      </c>
      <c r="C199" s="11"/>
      <c r="D199" s="46" t="s">
        <v>64</v>
      </c>
      <c r="E199" s="47"/>
      <c r="F199" s="12">
        <f aca="true" t="shared" si="40" ref="F199:K199">SUM(F200:F207)</f>
        <v>1729031</v>
      </c>
      <c r="G199" s="12">
        <f t="shared" si="40"/>
        <v>1729031</v>
      </c>
      <c r="H199" s="12">
        <f t="shared" si="40"/>
        <v>0</v>
      </c>
      <c r="I199" s="12">
        <f t="shared" si="40"/>
        <v>1721734.32</v>
      </c>
      <c r="J199" s="12">
        <f t="shared" si="40"/>
        <v>1721734.32</v>
      </c>
      <c r="K199" s="20">
        <f t="shared" si="40"/>
        <v>0</v>
      </c>
      <c r="L199" s="12">
        <f t="shared" si="31"/>
        <v>99.57799021532871</v>
      </c>
    </row>
    <row r="200" spans="1:12" ht="15" customHeight="1">
      <c r="A200" s="16"/>
      <c r="B200" s="16"/>
      <c r="C200" s="16">
        <v>3110</v>
      </c>
      <c r="D200" s="37" t="s">
        <v>65</v>
      </c>
      <c r="E200" s="37"/>
      <c r="F200" s="17">
        <v>1615554</v>
      </c>
      <c r="G200" s="17">
        <v>1615554</v>
      </c>
      <c r="H200" s="17">
        <v>0</v>
      </c>
      <c r="I200" s="17">
        <v>1615553.59</v>
      </c>
      <c r="J200" s="17">
        <v>1615553.59</v>
      </c>
      <c r="K200" s="18"/>
      <c r="L200" s="19">
        <f t="shared" si="31"/>
        <v>99.99997462170872</v>
      </c>
    </row>
    <row r="201" spans="1:12" ht="15" customHeight="1">
      <c r="A201" s="16"/>
      <c r="B201" s="16"/>
      <c r="C201" s="16">
        <v>4010</v>
      </c>
      <c r="D201" s="37" t="s">
        <v>20</v>
      </c>
      <c r="E201" s="37"/>
      <c r="F201" s="17">
        <v>41387</v>
      </c>
      <c r="G201" s="17">
        <v>41387</v>
      </c>
      <c r="H201" s="17">
        <v>0</v>
      </c>
      <c r="I201" s="17">
        <v>35594.35</v>
      </c>
      <c r="J201" s="17">
        <v>35594.35</v>
      </c>
      <c r="K201" s="18"/>
      <c r="L201" s="19">
        <f t="shared" si="31"/>
        <v>86.00369681300892</v>
      </c>
    </row>
    <row r="202" spans="1:12" ht="15" customHeight="1">
      <c r="A202" s="16"/>
      <c r="B202" s="16"/>
      <c r="C202" s="16">
        <v>4040</v>
      </c>
      <c r="D202" s="37" t="s">
        <v>21</v>
      </c>
      <c r="E202" s="37"/>
      <c r="F202" s="17">
        <v>3037</v>
      </c>
      <c r="G202" s="17">
        <v>3037</v>
      </c>
      <c r="H202" s="17">
        <v>0</v>
      </c>
      <c r="I202" s="17">
        <v>3037</v>
      </c>
      <c r="J202" s="17">
        <v>3037</v>
      </c>
      <c r="K202" s="18"/>
      <c r="L202" s="19">
        <f t="shared" si="31"/>
        <v>100</v>
      </c>
    </row>
    <row r="203" spans="1:12" ht="15" customHeight="1">
      <c r="A203" s="16"/>
      <c r="B203" s="16"/>
      <c r="C203" s="16">
        <v>4110</v>
      </c>
      <c r="D203" s="37" t="s">
        <v>22</v>
      </c>
      <c r="E203" s="37"/>
      <c r="F203" s="17">
        <v>62336</v>
      </c>
      <c r="G203" s="17">
        <v>62336</v>
      </c>
      <c r="H203" s="17">
        <v>0</v>
      </c>
      <c r="I203" s="17">
        <v>60956.64</v>
      </c>
      <c r="J203" s="17">
        <v>60956.64</v>
      </c>
      <c r="K203" s="18"/>
      <c r="L203" s="19">
        <f t="shared" si="31"/>
        <v>97.78721765913757</v>
      </c>
    </row>
    <row r="204" spans="1:12" ht="15" customHeight="1">
      <c r="A204" s="16"/>
      <c r="B204" s="16"/>
      <c r="C204" s="16">
        <v>4120</v>
      </c>
      <c r="D204" s="37" t="s">
        <v>23</v>
      </c>
      <c r="E204" s="37"/>
      <c r="F204" s="17">
        <v>1222</v>
      </c>
      <c r="G204" s="17">
        <v>1222</v>
      </c>
      <c r="H204" s="17">
        <v>0</v>
      </c>
      <c r="I204" s="17">
        <v>1097.74</v>
      </c>
      <c r="J204" s="17">
        <v>1097.74</v>
      </c>
      <c r="K204" s="18"/>
      <c r="L204" s="19">
        <f t="shared" si="31"/>
        <v>89.83142389525368</v>
      </c>
    </row>
    <row r="205" spans="1:12" ht="15" customHeight="1">
      <c r="A205" s="16"/>
      <c r="B205" s="16"/>
      <c r="C205" s="16">
        <v>4210</v>
      </c>
      <c r="D205" s="37" t="s">
        <v>8</v>
      </c>
      <c r="E205" s="37"/>
      <c r="F205" s="17">
        <v>1048</v>
      </c>
      <c r="G205" s="17">
        <v>1048</v>
      </c>
      <c r="H205" s="17">
        <v>0</v>
      </c>
      <c r="I205" s="17">
        <v>1048</v>
      </c>
      <c r="J205" s="17">
        <v>1048</v>
      </c>
      <c r="K205" s="18"/>
      <c r="L205" s="19">
        <f t="shared" si="31"/>
        <v>100</v>
      </c>
    </row>
    <row r="206" spans="1:12" ht="15" customHeight="1">
      <c r="A206" s="16"/>
      <c r="B206" s="16"/>
      <c r="C206" s="16">
        <v>4300</v>
      </c>
      <c r="D206" s="37" t="s">
        <v>9</v>
      </c>
      <c r="E206" s="37"/>
      <c r="F206" s="17">
        <v>2260</v>
      </c>
      <c r="G206" s="17">
        <v>2260</v>
      </c>
      <c r="H206" s="17">
        <v>0</v>
      </c>
      <c r="I206" s="17">
        <v>2260</v>
      </c>
      <c r="J206" s="17">
        <v>2260</v>
      </c>
      <c r="K206" s="18"/>
      <c r="L206" s="19">
        <f t="shared" si="31"/>
        <v>100</v>
      </c>
    </row>
    <row r="207" spans="1:12" ht="36" customHeight="1">
      <c r="A207" s="16"/>
      <c r="B207" s="16"/>
      <c r="C207" s="16">
        <v>4440</v>
      </c>
      <c r="D207" s="37" t="s">
        <v>33</v>
      </c>
      <c r="E207" s="37"/>
      <c r="F207" s="17">
        <v>2187</v>
      </c>
      <c r="G207" s="17">
        <v>2187</v>
      </c>
      <c r="H207" s="17">
        <v>0</v>
      </c>
      <c r="I207" s="17">
        <v>2187</v>
      </c>
      <c r="J207" s="17">
        <v>2187</v>
      </c>
      <c r="K207" s="18"/>
      <c r="L207" s="19">
        <f t="shared" si="31"/>
        <v>100</v>
      </c>
    </row>
    <row r="208" spans="1:12" s="2" customFormat="1" ht="70.5" customHeight="1">
      <c r="A208" s="11"/>
      <c r="B208" s="11">
        <v>85213</v>
      </c>
      <c r="C208" s="11"/>
      <c r="D208" s="57" t="s">
        <v>66</v>
      </c>
      <c r="E208" s="57"/>
      <c r="F208" s="12">
        <f aca="true" t="shared" si="41" ref="F208:K208">SUM(F209)</f>
        <v>22757</v>
      </c>
      <c r="G208" s="12">
        <f t="shared" si="41"/>
        <v>22757</v>
      </c>
      <c r="H208" s="12">
        <f t="shared" si="41"/>
        <v>0</v>
      </c>
      <c r="I208" s="12">
        <f t="shared" si="41"/>
        <v>21999.74</v>
      </c>
      <c r="J208" s="12">
        <f t="shared" si="41"/>
        <v>21999.74</v>
      </c>
      <c r="K208" s="12">
        <f t="shared" si="41"/>
        <v>0</v>
      </c>
      <c r="L208" s="12">
        <f t="shared" si="31"/>
        <v>96.67240848969548</v>
      </c>
    </row>
    <row r="209" spans="1:12" ht="15" customHeight="1">
      <c r="A209" s="16"/>
      <c r="B209" s="16"/>
      <c r="C209" s="16">
        <v>4130</v>
      </c>
      <c r="D209" s="37" t="s">
        <v>67</v>
      </c>
      <c r="E209" s="37"/>
      <c r="F209" s="17">
        <v>22757</v>
      </c>
      <c r="G209" s="17">
        <v>22757</v>
      </c>
      <c r="H209" s="17">
        <v>0</v>
      </c>
      <c r="I209" s="17">
        <v>21999.74</v>
      </c>
      <c r="J209" s="17">
        <v>21999.74</v>
      </c>
      <c r="K209" s="18"/>
      <c r="L209" s="19">
        <f t="shared" si="31"/>
        <v>96.67240848969548</v>
      </c>
    </row>
    <row r="210" spans="1:12" s="2" customFormat="1" ht="33.75" customHeight="1">
      <c r="A210" s="11"/>
      <c r="B210" s="11">
        <v>85214</v>
      </c>
      <c r="C210" s="11"/>
      <c r="D210" s="45" t="s">
        <v>68</v>
      </c>
      <c r="E210" s="45"/>
      <c r="F210" s="12">
        <f aca="true" t="shared" si="42" ref="F210:K210">SUM(F211:F212)</f>
        <v>115100</v>
      </c>
      <c r="G210" s="12">
        <f t="shared" si="42"/>
        <v>115100</v>
      </c>
      <c r="H210" s="12">
        <f t="shared" si="42"/>
        <v>0</v>
      </c>
      <c r="I210" s="12">
        <f t="shared" si="42"/>
        <v>109921.26000000001</v>
      </c>
      <c r="J210" s="12">
        <f t="shared" si="42"/>
        <v>109921.26000000001</v>
      </c>
      <c r="K210" s="20">
        <f t="shared" si="42"/>
        <v>0</v>
      </c>
      <c r="L210" s="12">
        <f t="shared" si="31"/>
        <v>95.5006602953953</v>
      </c>
    </row>
    <row r="211" spans="1:12" ht="15" customHeight="1">
      <c r="A211" s="16"/>
      <c r="B211" s="16"/>
      <c r="C211" s="16">
        <v>3110</v>
      </c>
      <c r="D211" s="37" t="s">
        <v>65</v>
      </c>
      <c r="E211" s="37"/>
      <c r="F211" s="17">
        <v>113000</v>
      </c>
      <c r="G211" s="17">
        <v>113000</v>
      </c>
      <c r="H211" s="17">
        <v>0</v>
      </c>
      <c r="I211" s="17">
        <v>108234.02</v>
      </c>
      <c r="J211" s="17">
        <v>108234.02</v>
      </c>
      <c r="K211" s="18"/>
      <c r="L211" s="19">
        <f t="shared" si="31"/>
        <v>95.78231858407081</v>
      </c>
    </row>
    <row r="212" spans="1:12" ht="15" customHeight="1">
      <c r="A212" s="16"/>
      <c r="B212" s="16"/>
      <c r="C212" s="16">
        <v>4110</v>
      </c>
      <c r="D212" s="37" t="s">
        <v>22</v>
      </c>
      <c r="E212" s="37"/>
      <c r="F212" s="17">
        <v>2100</v>
      </c>
      <c r="G212" s="17">
        <v>2100</v>
      </c>
      <c r="H212" s="17">
        <v>0</v>
      </c>
      <c r="I212" s="17">
        <v>1687.24</v>
      </c>
      <c r="J212" s="17">
        <v>1687.24</v>
      </c>
      <c r="K212" s="18"/>
      <c r="L212" s="19">
        <f t="shared" si="31"/>
        <v>80.34476190476191</v>
      </c>
    </row>
    <row r="213" spans="1:12" s="2" customFormat="1" ht="15" customHeight="1">
      <c r="A213" s="11"/>
      <c r="B213" s="11">
        <v>85215</v>
      </c>
      <c r="C213" s="11"/>
      <c r="D213" s="45" t="s">
        <v>69</v>
      </c>
      <c r="E213" s="45"/>
      <c r="F213" s="12">
        <f aca="true" t="shared" si="43" ref="F213:K213">SUM(F214)</f>
        <v>11400</v>
      </c>
      <c r="G213" s="12">
        <f t="shared" si="43"/>
        <v>11400</v>
      </c>
      <c r="H213" s="12">
        <f t="shared" si="43"/>
        <v>0</v>
      </c>
      <c r="I213" s="12">
        <f t="shared" si="43"/>
        <v>11374.58</v>
      </c>
      <c r="J213" s="12">
        <f t="shared" si="43"/>
        <v>11374.58</v>
      </c>
      <c r="K213" s="12">
        <f t="shared" si="43"/>
        <v>0</v>
      </c>
      <c r="L213" s="12">
        <f t="shared" si="31"/>
        <v>99.77701754385964</v>
      </c>
    </row>
    <row r="214" spans="1:12" ht="15" customHeight="1">
      <c r="A214" s="16"/>
      <c r="B214" s="16"/>
      <c r="C214" s="16">
        <v>3110</v>
      </c>
      <c r="D214" s="37" t="s">
        <v>65</v>
      </c>
      <c r="E214" s="37"/>
      <c r="F214" s="17">
        <v>11400</v>
      </c>
      <c r="G214" s="17">
        <v>11400</v>
      </c>
      <c r="H214" s="17">
        <v>0</v>
      </c>
      <c r="I214" s="17">
        <v>11374.58</v>
      </c>
      <c r="J214" s="17">
        <v>11374.58</v>
      </c>
      <c r="K214" s="18"/>
      <c r="L214" s="19">
        <f t="shared" si="31"/>
        <v>99.77701754385964</v>
      </c>
    </row>
    <row r="215" spans="1:12" s="2" customFormat="1" ht="15" customHeight="1">
      <c r="A215" s="11"/>
      <c r="B215" s="11">
        <v>85216</v>
      </c>
      <c r="C215" s="11"/>
      <c r="D215" s="45" t="s">
        <v>70</v>
      </c>
      <c r="E215" s="45"/>
      <c r="F215" s="12">
        <f>SUM(F216:F216)</f>
        <v>183500</v>
      </c>
      <c r="G215" s="12">
        <f>SUM(G216:G216)</f>
        <v>183500</v>
      </c>
      <c r="H215" s="12">
        <f>SUM(H216:H216)</f>
        <v>0</v>
      </c>
      <c r="I215" s="12">
        <f>SUM(I216:I216)</f>
        <v>182719.2</v>
      </c>
      <c r="J215" s="12">
        <f>SUM(J216:J216)</f>
        <v>182719.2</v>
      </c>
      <c r="K215" s="20">
        <f>SUM(K216)</f>
        <v>0</v>
      </c>
      <c r="L215" s="12">
        <f t="shared" si="31"/>
        <v>99.57449591280655</v>
      </c>
    </row>
    <row r="216" spans="1:12" ht="15" customHeight="1">
      <c r="A216" s="16"/>
      <c r="B216" s="16"/>
      <c r="C216" s="16">
        <v>3110</v>
      </c>
      <c r="D216" s="37" t="s">
        <v>65</v>
      </c>
      <c r="E216" s="37"/>
      <c r="F216" s="17">
        <v>183500</v>
      </c>
      <c r="G216" s="17">
        <v>183500</v>
      </c>
      <c r="H216" s="17">
        <v>0</v>
      </c>
      <c r="I216" s="17">
        <v>182719.2</v>
      </c>
      <c r="J216" s="17">
        <v>182719.2</v>
      </c>
      <c r="K216" s="18"/>
      <c r="L216" s="19">
        <f t="shared" si="31"/>
        <v>99.57449591280655</v>
      </c>
    </row>
    <row r="217" spans="1:12" s="2" customFormat="1" ht="15" customHeight="1">
      <c r="A217" s="11"/>
      <c r="B217" s="11">
        <v>85219</v>
      </c>
      <c r="C217" s="11"/>
      <c r="D217" s="45" t="s">
        <v>71</v>
      </c>
      <c r="E217" s="45"/>
      <c r="F217" s="12">
        <f aca="true" t="shared" si="44" ref="F217:K217">SUM(F218:F230)</f>
        <v>366256</v>
      </c>
      <c r="G217" s="12">
        <f t="shared" si="44"/>
        <v>366256</v>
      </c>
      <c r="H217" s="12">
        <f t="shared" si="44"/>
        <v>0</v>
      </c>
      <c r="I217" s="12">
        <f t="shared" si="44"/>
        <v>258291.34</v>
      </c>
      <c r="J217" s="12">
        <f t="shared" si="44"/>
        <v>258291.34</v>
      </c>
      <c r="K217" s="20">
        <f t="shared" si="44"/>
        <v>0</v>
      </c>
      <c r="L217" s="12">
        <f t="shared" si="31"/>
        <v>70.52207745402123</v>
      </c>
    </row>
    <row r="218" spans="1:12" ht="15" customHeight="1">
      <c r="A218" s="16"/>
      <c r="B218" s="16"/>
      <c r="C218" s="16">
        <v>4010</v>
      </c>
      <c r="D218" s="37" t="s">
        <v>20</v>
      </c>
      <c r="E218" s="37"/>
      <c r="F218" s="17">
        <v>267989</v>
      </c>
      <c r="G218" s="17">
        <v>267989</v>
      </c>
      <c r="H218" s="17">
        <v>0</v>
      </c>
      <c r="I218" s="17">
        <v>172718.06</v>
      </c>
      <c r="J218" s="17">
        <v>172718.06</v>
      </c>
      <c r="K218" s="18"/>
      <c r="L218" s="19">
        <f aca="true" t="shared" si="45" ref="L218:L290">I218/F218*100</f>
        <v>64.4496826362276</v>
      </c>
    </row>
    <row r="219" spans="1:12" ht="15" customHeight="1">
      <c r="A219" s="16"/>
      <c r="B219" s="16"/>
      <c r="C219" s="16">
        <v>4040</v>
      </c>
      <c r="D219" s="37" t="s">
        <v>21</v>
      </c>
      <c r="E219" s="37"/>
      <c r="F219" s="17">
        <v>15054</v>
      </c>
      <c r="G219" s="17">
        <v>15054</v>
      </c>
      <c r="H219" s="17">
        <v>0</v>
      </c>
      <c r="I219" s="17">
        <v>15054</v>
      </c>
      <c r="J219" s="17">
        <v>15054</v>
      </c>
      <c r="K219" s="18"/>
      <c r="L219" s="19">
        <f t="shared" si="45"/>
        <v>100</v>
      </c>
    </row>
    <row r="220" spans="1:12" ht="15" customHeight="1">
      <c r="A220" s="16"/>
      <c r="B220" s="16"/>
      <c r="C220" s="16">
        <v>4110</v>
      </c>
      <c r="D220" s="37" t="s">
        <v>22</v>
      </c>
      <c r="E220" s="37"/>
      <c r="F220" s="17">
        <v>36700</v>
      </c>
      <c r="G220" s="17">
        <v>36700</v>
      </c>
      <c r="H220" s="17">
        <v>0</v>
      </c>
      <c r="I220" s="17">
        <v>32578.98</v>
      </c>
      <c r="J220" s="17">
        <v>32578.98</v>
      </c>
      <c r="K220" s="18"/>
      <c r="L220" s="19">
        <f t="shared" si="45"/>
        <v>88.77106267029973</v>
      </c>
    </row>
    <row r="221" spans="1:12" ht="15" customHeight="1">
      <c r="A221" s="16"/>
      <c r="B221" s="16"/>
      <c r="C221" s="16">
        <v>4120</v>
      </c>
      <c r="D221" s="37" t="s">
        <v>23</v>
      </c>
      <c r="E221" s="37"/>
      <c r="F221" s="17">
        <v>5929</v>
      </c>
      <c r="G221" s="17">
        <v>5929</v>
      </c>
      <c r="H221" s="17">
        <v>0</v>
      </c>
      <c r="I221" s="17">
        <v>4411.62</v>
      </c>
      <c r="J221" s="17">
        <v>4411.62</v>
      </c>
      <c r="K221" s="18"/>
      <c r="L221" s="19">
        <f t="shared" si="45"/>
        <v>74.40748861528083</v>
      </c>
    </row>
    <row r="222" spans="1:12" ht="15" customHeight="1">
      <c r="A222" s="16"/>
      <c r="B222" s="16"/>
      <c r="C222" s="16">
        <v>4210</v>
      </c>
      <c r="D222" s="37" t="s">
        <v>8</v>
      </c>
      <c r="E222" s="37"/>
      <c r="F222" s="17">
        <v>12000</v>
      </c>
      <c r="G222" s="17">
        <v>12000</v>
      </c>
      <c r="H222" s="17">
        <v>0</v>
      </c>
      <c r="I222" s="17">
        <v>11088.8</v>
      </c>
      <c r="J222" s="17">
        <v>11088.8</v>
      </c>
      <c r="K222" s="18"/>
      <c r="L222" s="19">
        <f t="shared" si="45"/>
        <v>92.40666666666667</v>
      </c>
    </row>
    <row r="223" spans="1:12" ht="15" customHeight="1">
      <c r="A223" s="16"/>
      <c r="B223" s="16"/>
      <c r="C223" s="16">
        <v>4300</v>
      </c>
      <c r="D223" s="37" t="s">
        <v>9</v>
      </c>
      <c r="E223" s="37"/>
      <c r="F223" s="17">
        <v>14666</v>
      </c>
      <c r="G223" s="17">
        <v>14666</v>
      </c>
      <c r="H223" s="17">
        <v>0</v>
      </c>
      <c r="I223" s="17">
        <v>13234.58</v>
      </c>
      <c r="J223" s="17">
        <v>13234.58</v>
      </c>
      <c r="K223" s="18"/>
      <c r="L223" s="19">
        <f t="shared" si="45"/>
        <v>90.23987453975181</v>
      </c>
    </row>
    <row r="224" spans="1:12" ht="15" customHeight="1">
      <c r="A224" s="16"/>
      <c r="B224" s="16"/>
      <c r="C224" s="16">
        <v>4350</v>
      </c>
      <c r="D224" s="37" t="s">
        <v>31</v>
      </c>
      <c r="E224" s="37"/>
      <c r="F224" s="17">
        <v>1200</v>
      </c>
      <c r="G224" s="17">
        <v>1200</v>
      </c>
      <c r="H224" s="17">
        <v>0</v>
      </c>
      <c r="I224" s="17">
        <v>776.47</v>
      </c>
      <c r="J224" s="17">
        <v>776.47</v>
      </c>
      <c r="K224" s="18"/>
      <c r="L224" s="19">
        <f t="shared" si="45"/>
        <v>64.70583333333335</v>
      </c>
    </row>
    <row r="225" spans="1:12" ht="52.5" customHeight="1">
      <c r="A225" s="16"/>
      <c r="B225" s="16"/>
      <c r="C225" s="16">
        <v>4370</v>
      </c>
      <c r="D225" s="37" t="s">
        <v>32</v>
      </c>
      <c r="E225" s="37"/>
      <c r="F225" s="17">
        <v>1500</v>
      </c>
      <c r="G225" s="17">
        <v>1500</v>
      </c>
      <c r="H225" s="17">
        <v>0</v>
      </c>
      <c r="I225" s="17">
        <v>1377.66</v>
      </c>
      <c r="J225" s="17">
        <v>1377.66</v>
      </c>
      <c r="K225" s="18"/>
      <c r="L225" s="19">
        <f t="shared" si="45"/>
        <v>91.84400000000001</v>
      </c>
    </row>
    <row r="226" spans="1:12" ht="15" customHeight="1">
      <c r="A226" s="16"/>
      <c r="B226" s="16"/>
      <c r="C226" s="16">
        <v>4410</v>
      </c>
      <c r="D226" s="37" t="s">
        <v>26</v>
      </c>
      <c r="E226" s="37"/>
      <c r="F226" s="17">
        <v>1800</v>
      </c>
      <c r="G226" s="17">
        <v>1800</v>
      </c>
      <c r="H226" s="17">
        <v>0</v>
      </c>
      <c r="I226" s="17">
        <v>651.92</v>
      </c>
      <c r="J226" s="17">
        <v>651.92</v>
      </c>
      <c r="K226" s="18"/>
      <c r="L226" s="19">
        <f t="shared" si="45"/>
        <v>36.217777777777776</v>
      </c>
    </row>
    <row r="227" spans="1:12" ht="15" customHeight="1">
      <c r="A227" s="16"/>
      <c r="B227" s="16"/>
      <c r="C227" s="16">
        <v>4430</v>
      </c>
      <c r="D227" s="37" t="s">
        <v>10</v>
      </c>
      <c r="E227" s="37"/>
      <c r="F227" s="17">
        <v>1000</v>
      </c>
      <c r="G227" s="17">
        <v>1000</v>
      </c>
      <c r="H227" s="17">
        <v>0</v>
      </c>
      <c r="I227" s="17">
        <v>90.26</v>
      </c>
      <c r="J227" s="17">
        <v>90.26</v>
      </c>
      <c r="K227" s="18"/>
      <c r="L227" s="19">
        <f t="shared" si="45"/>
        <v>9.026</v>
      </c>
    </row>
    <row r="228" spans="1:12" ht="36" customHeight="1">
      <c r="A228" s="16"/>
      <c r="B228" s="16"/>
      <c r="C228" s="16">
        <v>4440</v>
      </c>
      <c r="D228" s="37" t="s">
        <v>33</v>
      </c>
      <c r="E228" s="37"/>
      <c r="F228" s="17">
        <v>3938</v>
      </c>
      <c r="G228" s="17">
        <v>3938</v>
      </c>
      <c r="H228" s="17">
        <v>0</v>
      </c>
      <c r="I228" s="17">
        <v>3937.99</v>
      </c>
      <c r="J228" s="17">
        <v>3937.99</v>
      </c>
      <c r="K228" s="18"/>
      <c r="L228" s="19">
        <f t="shared" si="45"/>
        <v>99.99974606399186</v>
      </c>
    </row>
    <row r="229" spans="1:12" ht="18.75" customHeight="1">
      <c r="A229" s="16"/>
      <c r="B229" s="16"/>
      <c r="C229" s="16">
        <v>4580</v>
      </c>
      <c r="D229" s="37" t="s">
        <v>13</v>
      </c>
      <c r="E229" s="37"/>
      <c r="F229" s="17">
        <v>480</v>
      </c>
      <c r="G229" s="17">
        <v>480</v>
      </c>
      <c r="H229" s="17"/>
      <c r="I229" s="17">
        <v>480</v>
      </c>
      <c r="J229" s="17">
        <v>480</v>
      </c>
      <c r="K229" s="18"/>
      <c r="L229" s="19">
        <f t="shared" si="45"/>
        <v>100</v>
      </c>
    </row>
    <row r="230" spans="1:12" ht="32.25" customHeight="1">
      <c r="A230" s="16"/>
      <c r="B230" s="16"/>
      <c r="C230" s="16">
        <v>4700</v>
      </c>
      <c r="D230" s="37" t="s">
        <v>34</v>
      </c>
      <c r="E230" s="37"/>
      <c r="F230" s="17">
        <v>4000</v>
      </c>
      <c r="G230" s="17">
        <v>4000</v>
      </c>
      <c r="H230" s="17">
        <v>0</v>
      </c>
      <c r="I230" s="17">
        <v>1891</v>
      </c>
      <c r="J230" s="17">
        <v>1891</v>
      </c>
      <c r="K230" s="18"/>
      <c r="L230" s="19">
        <f t="shared" si="45"/>
        <v>47.275</v>
      </c>
    </row>
    <row r="231" spans="1:12" s="2" customFormat="1" ht="35.25" customHeight="1">
      <c r="A231" s="11"/>
      <c r="B231" s="11">
        <v>85228</v>
      </c>
      <c r="C231" s="11"/>
      <c r="D231" s="45" t="s">
        <v>72</v>
      </c>
      <c r="E231" s="45"/>
      <c r="F231" s="12">
        <f aca="true" t="shared" si="46" ref="F231:K231">SUM(F232:F239)</f>
        <v>45180</v>
      </c>
      <c r="G231" s="12">
        <f t="shared" si="46"/>
        <v>45180</v>
      </c>
      <c r="H231" s="12">
        <f t="shared" si="46"/>
        <v>0</v>
      </c>
      <c r="I231" s="12">
        <f t="shared" si="46"/>
        <v>38564.020000000004</v>
      </c>
      <c r="J231" s="12">
        <f t="shared" si="46"/>
        <v>38564.020000000004</v>
      </c>
      <c r="K231" s="20">
        <f t="shared" si="46"/>
        <v>0</v>
      </c>
      <c r="L231" s="12">
        <f t="shared" si="45"/>
        <v>85.35639663567952</v>
      </c>
    </row>
    <row r="232" spans="1:12" ht="15" customHeight="1">
      <c r="A232" s="16"/>
      <c r="B232" s="16"/>
      <c r="C232" s="16">
        <v>4010</v>
      </c>
      <c r="D232" s="37" t="s">
        <v>20</v>
      </c>
      <c r="E232" s="37"/>
      <c r="F232" s="17">
        <v>24000</v>
      </c>
      <c r="G232" s="17">
        <v>24000</v>
      </c>
      <c r="H232" s="17">
        <v>0</v>
      </c>
      <c r="I232" s="17">
        <v>22010.53</v>
      </c>
      <c r="J232" s="17">
        <v>22010.53</v>
      </c>
      <c r="K232" s="18"/>
      <c r="L232" s="19">
        <f t="shared" si="45"/>
        <v>91.71054166666667</v>
      </c>
    </row>
    <row r="233" spans="1:12" ht="15" customHeight="1">
      <c r="A233" s="16"/>
      <c r="B233" s="16"/>
      <c r="C233" s="16">
        <v>4040</v>
      </c>
      <c r="D233" s="37" t="s">
        <v>21</v>
      </c>
      <c r="E233" s="37"/>
      <c r="F233" s="17">
        <v>2600</v>
      </c>
      <c r="G233" s="17">
        <v>2600</v>
      </c>
      <c r="H233" s="17">
        <v>0</v>
      </c>
      <c r="I233" s="17">
        <v>1843</v>
      </c>
      <c r="J233" s="17">
        <v>1843</v>
      </c>
      <c r="K233" s="18"/>
      <c r="L233" s="19">
        <f t="shared" si="45"/>
        <v>70.88461538461537</v>
      </c>
    </row>
    <row r="234" spans="1:12" ht="15" customHeight="1">
      <c r="A234" s="16"/>
      <c r="B234" s="16"/>
      <c r="C234" s="16">
        <v>4110</v>
      </c>
      <c r="D234" s="37" t="s">
        <v>22</v>
      </c>
      <c r="E234" s="37"/>
      <c r="F234" s="17">
        <v>5300</v>
      </c>
      <c r="G234" s="17">
        <v>5300</v>
      </c>
      <c r="H234" s="17">
        <v>0</v>
      </c>
      <c r="I234" s="17">
        <v>3797.14</v>
      </c>
      <c r="J234" s="17">
        <v>3797.14</v>
      </c>
      <c r="K234" s="18"/>
      <c r="L234" s="19">
        <f t="shared" si="45"/>
        <v>71.64415094339623</v>
      </c>
    </row>
    <row r="235" spans="1:12" ht="15" customHeight="1">
      <c r="A235" s="16"/>
      <c r="B235" s="16"/>
      <c r="C235" s="16">
        <v>4120</v>
      </c>
      <c r="D235" s="37" t="s">
        <v>23</v>
      </c>
      <c r="E235" s="37"/>
      <c r="F235" s="17">
        <v>1050</v>
      </c>
      <c r="G235" s="17">
        <v>1050</v>
      </c>
      <c r="H235" s="17">
        <v>0</v>
      </c>
      <c r="I235" s="17">
        <v>144.83</v>
      </c>
      <c r="J235" s="17">
        <v>144.83</v>
      </c>
      <c r="K235" s="18"/>
      <c r="L235" s="19">
        <f t="shared" si="45"/>
        <v>13.793333333333335</v>
      </c>
    </row>
    <row r="236" spans="1:12" ht="15" customHeight="1">
      <c r="A236" s="16"/>
      <c r="B236" s="16"/>
      <c r="C236" s="16">
        <v>4170</v>
      </c>
      <c r="D236" s="37" t="s">
        <v>36</v>
      </c>
      <c r="E236" s="37"/>
      <c r="F236" s="17">
        <v>9230</v>
      </c>
      <c r="G236" s="17">
        <v>9230</v>
      </c>
      <c r="H236" s="17">
        <v>0</v>
      </c>
      <c r="I236" s="17">
        <v>9230</v>
      </c>
      <c r="J236" s="17">
        <v>9230</v>
      </c>
      <c r="K236" s="18"/>
      <c r="L236" s="19">
        <f t="shared" si="45"/>
        <v>100</v>
      </c>
    </row>
    <row r="237" spans="1:12" ht="15" customHeight="1">
      <c r="A237" s="16"/>
      <c r="B237" s="16"/>
      <c r="C237" s="16">
        <v>4210</v>
      </c>
      <c r="D237" s="37" t="s">
        <v>8</v>
      </c>
      <c r="E237" s="37"/>
      <c r="F237" s="17">
        <v>600</v>
      </c>
      <c r="G237" s="17">
        <v>600</v>
      </c>
      <c r="H237" s="17">
        <v>0</v>
      </c>
      <c r="I237" s="17">
        <v>51.11</v>
      </c>
      <c r="J237" s="17">
        <v>51.11</v>
      </c>
      <c r="K237" s="18"/>
      <c r="L237" s="19">
        <f t="shared" si="45"/>
        <v>8.518333333333333</v>
      </c>
    </row>
    <row r="238" spans="1:12" ht="15" customHeight="1">
      <c r="A238" s="16"/>
      <c r="B238" s="16"/>
      <c r="C238" s="16">
        <v>4300</v>
      </c>
      <c r="D238" s="37" t="s">
        <v>9</v>
      </c>
      <c r="E238" s="37"/>
      <c r="F238" s="17">
        <v>1000</v>
      </c>
      <c r="G238" s="17">
        <v>1000</v>
      </c>
      <c r="H238" s="17">
        <v>0</v>
      </c>
      <c r="I238" s="17">
        <v>120</v>
      </c>
      <c r="J238" s="17">
        <v>120</v>
      </c>
      <c r="K238" s="18"/>
      <c r="L238" s="19">
        <f t="shared" si="45"/>
        <v>12</v>
      </c>
    </row>
    <row r="239" spans="1:12" ht="33.75" customHeight="1">
      <c r="A239" s="16"/>
      <c r="B239" s="16"/>
      <c r="C239" s="16">
        <v>4440</v>
      </c>
      <c r="D239" s="37" t="s">
        <v>33</v>
      </c>
      <c r="E239" s="37"/>
      <c r="F239" s="17">
        <v>1400</v>
      </c>
      <c r="G239" s="17">
        <v>1400</v>
      </c>
      <c r="H239" s="17">
        <v>0</v>
      </c>
      <c r="I239" s="17">
        <v>1367.41</v>
      </c>
      <c r="J239" s="17">
        <v>1367.41</v>
      </c>
      <c r="K239" s="18"/>
      <c r="L239" s="19">
        <f t="shared" si="45"/>
        <v>97.67214285714286</v>
      </c>
    </row>
    <row r="240" spans="1:12" s="2" customFormat="1" ht="15" customHeight="1">
      <c r="A240" s="11"/>
      <c r="B240" s="11">
        <v>85295</v>
      </c>
      <c r="C240" s="11"/>
      <c r="D240" s="45" t="s">
        <v>7</v>
      </c>
      <c r="E240" s="45"/>
      <c r="F240" s="12">
        <f aca="true" t="shared" si="47" ref="F240:K240">SUM(F241:F242)</f>
        <v>141674</v>
      </c>
      <c r="G240" s="12">
        <f t="shared" si="47"/>
        <v>141674</v>
      </c>
      <c r="H240" s="12">
        <f t="shared" si="47"/>
        <v>0</v>
      </c>
      <c r="I240" s="12">
        <f t="shared" si="47"/>
        <v>138456.5</v>
      </c>
      <c r="J240" s="12">
        <f t="shared" si="47"/>
        <v>138456.5</v>
      </c>
      <c r="K240" s="20">
        <f t="shared" si="47"/>
        <v>0</v>
      </c>
      <c r="L240" s="12">
        <f t="shared" si="45"/>
        <v>97.72894109010828</v>
      </c>
    </row>
    <row r="241" spans="1:12" s="4" customFormat="1" ht="15" customHeight="1">
      <c r="A241" s="24"/>
      <c r="B241" s="24"/>
      <c r="C241" s="16">
        <v>3110</v>
      </c>
      <c r="D241" s="37" t="s">
        <v>65</v>
      </c>
      <c r="E241" s="37"/>
      <c r="F241" s="19">
        <v>140300</v>
      </c>
      <c r="G241" s="19">
        <v>140300</v>
      </c>
      <c r="H241" s="19"/>
      <c r="I241" s="19">
        <v>137088.5</v>
      </c>
      <c r="J241" s="19">
        <v>137088.5</v>
      </c>
      <c r="K241" s="25"/>
      <c r="L241" s="19">
        <f t="shared" si="45"/>
        <v>97.71097647897363</v>
      </c>
    </row>
    <row r="242" spans="1:12" ht="15" customHeight="1">
      <c r="A242" s="16"/>
      <c r="B242" s="16"/>
      <c r="C242" s="16">
        <v>4300</v>
      </c>
      <c r="D242" s="37" t="s">
        <v>9</v>
      </c>
      <c r="E242" s="37"/>
      <c r="F242" s="17">
        <v>1374</v>
      </c>
      <c r="G242" s="17">
        <v>1374</v>
      </c>
      <c r="H242" s="17">
        <v>0</v>
      </c>
      <c r="I242" s="17">
        <v>1368</v>
      </c>
      <c r="J242" s="17">
        <v>1368</v>
      </c>
      <c r="K242" s="18"/>
      <c r="L242" s="19">
        <f t="shared" si="45"/>
        <v>99.56331877729258</v>
      </c>
    </row>
    <row r="243" spans="1:12" s="1" customFormat="1" ht="15" customHeight="1">
      <c r="A243" s="6">
        <v>853</v>
      </c>
      <c r="B243" s="6"/>
      <c r="C243" s="6"/>
      <c r="D243" s="44" t="s">
        <v>73</v>
      </c>
      <c r="E243" s="44"/>
      <c r="F243" s="8">
        <f aca="true" t="shared" si="48" ref="F243:K243">SUM(F244)</f>
        <v>86652</v>
      </c>
      <c r="G243" s="8">
        <f t="shared" si="48"/>
        <v>86652</v>
      </c>
      <c r="H243" s="8">
        <f t="shared" si="48"/>
        <v>0</v>
      </c>
      <c r="I243" s="8">
        <f t="shared" si="48"/>
        <v>84952</v>
      </c>
      <c r="J243" s="8">
        <f t="shared" si="48"/>
        <v>84952</v>
      </c>
      <c r="K243" s="9">
        <f t="shared" si="48"/>
        <v>0</v>
      </c>
      <c r="L243" s="8">
        <f t="shared" si="45"/>
        <v>98.0381295296127</v>
      </c>
    </row>
    <row r="244" spans="1:12" s="2" customFormat="1" ht="15" customHeight="1">
      <c r="A244" s="11"/>
      <c r="B244" s="11">
        <v>85395</v>
      </c>
      <c r="C244" s="11"/>
      <c r="D244" s="45" t="s">
        <v>7</v>
      </c>
      <c r="E244" s="45"/>
      <c r="F244" s="12">
        <f aca="true" t="shared" si="49" ref="F244:K244">SUM(F245:F257)</f>
        <v>86652</v>
      </c>
      <c r="G244" s="12">
        <f t="shared" si="49"/>
        <v>86652</v>
      </c>
      <c r="H244" s="12">
        <f t="shared" si="49"/>
        <v>0</v>
      </c>
      <c r="I244" s="12">
        <f t="shared" si="49"/>
        <v>84952</v>
      </c>
      <c r="J244" s="12">
        <f t="shared" si="49"/>
        <v>84952</v>
      </c>
      <c r="K244" s="20">
        <f t="shared" si="49"/>
        <v>0</v>
      </c>
      <c r="L244" s="12">
        <f t="shared" si="45"/>
        <v>98.0381295296127</v>
      </c>
    </row>
    <row r="245" spans="1:12" ht="15" customHeight="1">
      <c r="A245" s="16"/>
      <c r="B245" s="16"/>
      <c r="C245" s="16">
        <v>3119</v>
      </c>
      <c r="D245" s="37" t="s">
        <v>65</v>
      </c>
      <c r="E245" s="37"/>
      <c r="F245" s="17">
        <v>9098.46</v>
      </c>
      <c r="G245" s="17">
        <v>9098.46</v>
      </c>
      <c r="H245" s="17">
        <v>0</v>
      </c>
      <c r="I245" s="17">
        <v>9098.46</v>
      </c>
      <c r="J245" s="17">
        <v>9098.46</v>
      </c>
      <c r="K245" s="18"/>
      <c r="L245" s="19">
        <f t="shared" si="45"/>
        <v>100</v>
      </c>
    </row>
    <row r="246" spans="1:12" ht="15" customHeight="1">
      <c r="A246" s="16"/>
      <c r="B246" s="16"/>
      <c r="C246" s="16">
        <v>4017</v>
      </c>
      <c r="D246" s="37" t="s">
        <v>20</v>
      </c>
      <c r="E246" s="37"/>
      <c r="F246" s="17">
        <v>31415.35</v>
      </c>
      <c r="G246" s="17">
        <v>31415.35</v>
      </c>
      <c r="H246" s="17">
        <v>0</v>
      </c>
      <c r="I246" s="17">
        <v>31415.35</v>
      </c>
      <c r="J246" s="17">
        <v>31415.35</v>
      </c>
      <c r="K246" s="18"/>
      <c r="L246" s="19">
        <f t="shared" si="45"/>
        <v>100</v>
      </c>
    </row>
    <row r="247" spans="1:12" ht="15" customHeight="1">
      <c r="A247" s="16"/>
      <c r="B247" s="16"/>
      <c r="C247" s="16">
        <v>4019</v>
      </c>
      <c r="D247" s="37" t="s">
        <v>20</v>
      </c>
      <c r="E247" s="37"/>
      <c r="F247" s="17">
        <v>1663.17</v>
      </c>
      <c r="G247" s="17">
        <v>1663.17</v>
      </c>
      <c r="H247" s="17">
        <v>0</v>
      </c>
      <c r="I247" s="17">
        <v>1663.17</v>
      </c>
      <c r="J247" s="17">
        <v>1663.17</v>
      </c>
      <c r="K247" s="18"/>
      <c r="L247" s="19">
        <f t="shared" si="45"/>
        <v>100</v>
      </c>
    </row>
    <row r="248" spans="1:12" ht="15" customHeight="1">
      <c r="A248" s="16"/>
      <c r="B248" s="16"/>
      <c r="C248" s="16">
        <v>4117</v>
      </c>
      <c r="D248" s="37" t="s">
        <v>22</v>
      </c>
      <c r="E248" s="37"/>
      <c r="F248" s="17">
        <v>5504.41</v>
      </c>
      <c r="G248" s="17">
        <v>5504.41</v>
      </c>
      <c r="H248" s="17">
        <v>0</v>
      </c>
      <c r="I248" s="17">
        <v>5504.41</v>
      </c>
      <c r="J248" s="17">
        <v>5504.41</v>
      </c>
      <c r="K248" s="18"/>
      <c r="L248" s="19">
        <f t="shared" si="45"/>
        <v>100</v>
      </c>
    </row>
    <row r="249" spans="1:12" ht="15" customHeight="1">
      <c r="A249" s="16"/>
      <c r="B249" s="16"/>
      <c r="C249" s="16">
        <v>4119</v>
      </c>
      <c r="D249" s="37" t="s">
        <v>22</v>
      </c>
      <c r="E249" s="37"/>
      <c r="F249" s="17">
        <v>291.41</v>
      </c>
      <c r="G249" s="17">
        <v>291.41</v>
      </c>
      <c r="H249" s="17">
        <v>0</v>
      </c>
      <c r="I249" s="17">
        <v>291.41</v>
      </c>
      <c r="J249" s="17">
        <v>291.41</v>
      </c>
      <c r="K249" s="18"/>
      <c r="L249" s="19">
        <f t="shared" si="45"/>
        <v>100</v>
      </c>
    </row>
    <row r="250" spans="1:12" ht="15" customHeight="1">
      <c r="A250" s="16"/>
      <c r="B250" s="16"/>
      <c r="C250" s="16">
        <v>4127</v>
      </c>
      <c r="D250" s="37" t="s">
        <v>23</v>
      </c>
      <c r="E250" s="37"/>
      <c r="F250" s="17">
        <v>769.67</v>
      </c>
      <c r="G250" s="17">
        <v>769.67</v>
      </c>
      <c r="H250" s="17">
        <v>0</v>
      </c>
      <c r="I250" s="17">
        <v>769.67</v>
      </c>
      <c r="J250" s="17">
        <v>769.67</v>
      </c>
      <c r="K250" s="18"/>
      <c r="L250" s="19">
        <f t="shared" si="45"/>
        <v>100</v>
      </c>
    </row>
    <row r="251" spans="1:12" ht="15" customHeight="1">
      <c r="A251" s="16"/>
      <c r="B251" s="16"/>
      <c r="C251" s="16">
        <v>4129</v>
      </c>
      <c r="D251" s="37" t="s">
        <v>23</v>
      </c>
      <c r="E251" s="37"/>
      <c r="F251" s="17">
        <v>40.75</v>
      </c>
      <c r="G251" s="17">
        <v>40.75</v>
      </c>
      <c r="H251" s="17">
        <v>0</v>
      </c>
      <c r="I251" s="17">
        <v>40.75</v>
      </c>
      <c r="J251" s="17">
        <v>40.75</v>
      </c>
      <c r="K251" s="18"/>
      <c r="L251" s="19">
        <f t="shared" si="45"/>
        <v>100</v>
      </c>
    </row>
    <row r="252" spans="1:12" ht="15" customHeight="1">
      <c r="A252" s="16"/>
      <c r="B252" s="16"/>
      <c r="C252" s="16">
        <v>4217</v>
      </c>
      <c r="D252" s="37" t="s">
        <v>8</v>
      </c>
      <c r="E252" s="37"/>
      <c r="F252" s="17">
        <v>174.01</v>
      </c>
      <c r="G252" s="17">
        <v>174.01</v>
      </c>
      <c r="H252" s="17">
        <v>0</v>
      </c>
      <c r="I252" s="17">
        <v>174.01</v>
      </c>
      <c r="J252" s="17">
        <v>174.01</v>
      </c>
      <c r="K252" s="18"/>
      <c r="L252" s="19">
        <f t="shared" si="45"/>
        <v>100</v>
      </c>
    </row>
    <row r="253" spans="1:12" ht="15" customHeight="1">
      <c r="A253" s="16"/>
      <c r="B253" s="16"/>
      <c r="C253" s="16">
        <v>4219</v>
      </c>
      <c r="D253" s="37" t="s">
        <v>8</v>
      </c>
      <c r="E253" s="37"/>
      <c r="F253" s="17">
        <v>9.21</v>
      </c>
      <c r="G253" s="17">
        <v>9.21</v>
      </c>
      <c r="H253" s="17">
        <v>0</v>
      </c>
      <c r="I253" s="17">
        <v>9.21</v>
      </c>
      <c r="J253" s="17">
        <v>9.21</v>
      </c>
      <c r="K253" s="18"/>
      <c r="L253" s="19">
        <f t="shared" si="45"/>
        <v>100</v>
      </c>
    </row>
    <row r="254" spans="1:12" ht="15" customHeight="1">
      <c r="A254" s="16"/>
      <c r="B254" s="16"/>
      <c r="C254" s="16">
        <v>4307</v>
      </c>
      <c r="D254" s="37" t="s">
        <v>9</v>
      </c>
      <c r="E254" s="37"/>
      <c r="F254" s="17">
        <v>34854.75</v>
      </c>
      <c r="G254" s="17">
        <v>34854.75</v>
      </c>
      <c r="H254" s="17">
        <v>0</v>
      </c>
      <c r="I254" s="17">
        <v>33240.22</v>
      </c>
      <c r="J254" s="17">
        <v>33240.22</v>
      </c>
      <c r="K254" s="18"/>
      <c r="L254" s="19">
        <f t="shared" si="45"/>
        <v>95.36783365251509</v>
      </c>
    </row>
    <row r="255" spans="1:12" ht="15" customHeight="1">
      <c r="A255" s="16"/>
      <c r="B255" s="16"/>
      <c r="C255" s="16">
        <v>4309</v>
      </c>
      <c r="D255" s="37" t="s">
        <v>9</v>
      </c>
      <c r="E255" s="37"/>
      <c r="F255" s="17">
        <v>1845.25</v>
      </c>
      <c r="G255" s="17">
        <v>1845.25</v>
      </c>
      <c r="H255" s="17">
        <v>0</v>
      </c>
      <c r="I255" s="17">
        <v>1759.78</v>
      </c>
      <c r="J255" s="17">
        <v>1759.78</v>
      </c>
      <c r="K255" s="18"/>
      <c r="L255" s="19">
        <f t="shared" si="45"/>
        <v>95.36810730253353</v>
      </c>
    </row>
    <row r="256" spans="1:12" ht="33.75" customHeight="1">
      <c r="A256" s="16"/>
      <c r="B256" s="16"/>
      <c r="C256" s="16">
        <v>4447</v>
      </c>
      <c r="D256" s="37" t="s">
        <v>33</v>
      </c>
      <c r="E256" s="37"/>
      <c r="F256" s="17">
        <v>936.01</v>
      </c>
      <c r="G256" s="17">
        <v>936.01</v>
      </c>
      <c r="H256" s="17">
        <v>0</v>
      </c>
      <c r="I256" s="17">
        <v>936.01</v>
      </c>
      <c r="J256" s="17">
        <v>936.01</v>
      </c>
      <c r="K256" s="18"/>
      <c r="L256" s="19">
        <f t="shared" si="45"/>
        <v>100</v>
      </c>
    </row>
    <row r="257" spans="1:12" ht="30.75" customHeight="1">
      <c r="A257" s="16"/>
      <c r="B257" s="16"/>
      <c r="C257" s="16">
        <v>4449</v>
      </c>
      <c r="D257" s="37" t="s">
        <v>33</v>
      </c>
      <c r="E257" s="37"/>
      <c r="F257" s="17">
        <v>49.55</v>
      </c>
      <c r="G257" s="17">
        <v>49.55</v>
      </c>
      <c r="H257" s="17">
        <v>0</v>
      </c>
      <c r="I257" s="17">
        <v>49.55</v>
      </c>
      <c r="J257" s="17">
        <v>49.55</v>
      </c>
      <c r="K257" s="18"/>
      <c r="L257" s="19">
        <f t="shared" si="45"/>
        <v>100</v>
      </c>
    </row>
    <row r="258" spans="1:12" s="1" customFormat="1" ht="15" customHeight="1">
      <c r="A258" s="6">
        <v>854</v>
      </c>
      <c r="B258" s="6"/>
      <c r="C258" s="6"/>
      <c r="D258" s="44" t="s">
        <v>74</v>
      </c>
      <c r="E258" s="44"/>
      <c r="F258" s="8">
        <f aca="true" t="shared" si="50" ref="F258:K258">SUM(F259,F270,F273)</f>
        <v>993553.4</v>
      </c>
      <c r="G258" s="8">
        <f t="shared" si="50"/>
        <v>988553.4</v>
      </c>
      <c r="H258" s="8">
        <f t="shared" si="50"/>
        <v>5000</v>
      </c>
      <c r="I258" s="8">
        <f t="shared" si="50"/>
        <v>869398.58</v>
      </c>
      <c r="J258" s="8">
        <f t="shared" si="50"/>
        <v>864398.58</v>
      </c>
      <c r="K258" s="8">
        <f t="shared" si="50"/>
        <v>5000</v>
      </c>
      <c r="L258" s="8">
        <f t="shared" si="45"/>
        <v>87.50396103520957</v>
      </c>
    </row>
    <row r="259" spans="1:12" s="2" customFormat="1" ht="15" customHeight="1">
      <c r="A259" s="11"/>
      <c r="B259" s="11">
        <v>85401</v>
      </c>
      <c r="C259" s="11"/>
      <c r="D259" s="45" t="s">
        <v>75</v>
      </c>
      <c r="E259" s="45"/>
      <c r="F259" s="12">
        <f aca="true" t="shared" si="51" ref="F259:K259">SUM(F260:F269)</f>
        <v>864793</v>
      </c>
      <c r="G259" s="12">
        <f t="shared" si="51"/>
        <v>859793</v>
      </c>
      <c r="H259" s="12">
        <f t="shared" si="51"/>
        <v>5000</v>
      </c>
      <c r="I259" s="12">
        <f t="shared" si="51"/>
        <v>746838.1799999999</v>
      </c>
      <c r="J259" s="12">
        <f t="shared" si="51"/>
        <v>741838.1799999999</v>
      </c>
      <c r="K259" s="12">
        <f t="shared" si="51"/>
        <v>5000</v>
      </c>
      <c r="L259" s="12">
        <f t="shared" si="45"/>
        <v>86.360340567049</v>
      </c>
    </row>
    <row r="260" spans="1:12" ht="33" customHeight="1">
      <c r="A260" s="16"/>
      <c r="B260" s="16"/>
      <c r="C260" s="16">
        <v>3020</v>
      </c>
      <c r="D260" s="37" t="s">
        <v>35</v>
      </c>
      <c r="E260" s="37"/>
      <c r="F260" s="17">
        <v>26500</v>
      </c>
      <c r="G260" s="17">
        <v>26500</v>
      </c>
      <c r="H260" s="17">
        <v>0</v>
      </c>
      <c r="I260" s="17">
        <v>15349.31</v>
      </c>
      <c r="J260" s="17">
        <v>15349.31</v>
      </c>
      <c r="K260" s="18"/>
      <c r="L260" s="19">
        <f t="shared" si="45"/>
        <v>57.92192452830188</v>
      </c>
    </row>
    <row r="261" spans="1:12" ht="15" customHeight="1">
      <c r="A261" s="16"/>
      <c r="B261" s="16"/>
      <c r="C261" s="16">
        <v>4010</v>
      </c>
      <c r="D261" s="37" t="s">
        <v>20</v>
      </c>
      <c r="E261" s="37"/>
      <c r="F261" s="17">
        <v>508800</v>
      </c>
      <c r="G261" s="17">
        <v>508800</v>
      </c>
      <c r="H261" s="17">
        <v>0</v>
      </c>
      <c r="I261" s="17">
        <v>442769.2</v>
      </c>
      <c r="J261" s="17">
        <v>442769.2</v>
      </c>
      <c r="K261" s="18"/>
      <c r="L261" s="19">
        <f t="shared" si="45"/>
        <v>87.02224842767295</v>
      </c>
    </row>
    <row r="262" spans="1:12" ht="15" customHeight="1">
      <c r="A262" s="16"/>
      <c r="B262" s="16"/>
      <c r="C262" s="16">
        <v>4040</v>
      </c>
      <c r="D262" s="37" t="s">
        <v>21</v>
      </c>
      <c r="E262" s="37"/>
      <c r="F262" s="17">
        <v>39600</v>
      </c>
      <c r="G262" s="17">
        <v>39600</v>
      </c>
      <c r="H262" s="17">
        <v>0</v>
      </c>
      <c r="I262" s="17">
        <v>31856.85</v>
      </c>
      <c r="J262" s="17">
        <v>31856.85</v>
      </c>
      <c r="K262" s="18"/>
      <c r="L262" s="19">
        <f t="shared" si="45"/>
        <v>80.44659090909092</v>
      </c>
    </row>
    <row r="263" spans="1:12" ht="14.25" customHeight="1">
      <c r="A263" s="16"/>
      <c r="B263" s="16"/>
      <c r="C263" s="16">
        <v>4110</v>
      </c>
      <c r="D263" s="37" t="s">
        <v>22</v>
      </c>
      <c r="E263" s="37"/>
      <c r="F263" s="17">
        <v>100700</v>
      </c>
      <c r="G263" s="17">
        <v>100700</v>
      </c>
      <c r="H263" s="17">
        <v>0</v>
      </c>
      <c r="I263" s="17">
        <v>80444.85</v>
      </c>
      <c r="J263" s="17">
        <v>80444.85</v>
      </c>
      <c r="K263" s="18"/>
      <c r="L263" s="19">
        <f t="shared" si="45"/>
        <v>79.8856504468719</v>
      </c>
    </row>
    <row r="264" spans="1:12" ht="15" customHeight="1">
      <c r="A264" s="16"/>
      <c r="B264" s="16"/>
      <c r="C264" s="16">
        <v>4120</v>
      </c>
      <c r="D264" s="37" t="s">
        <v>23</v>
      </c>
      <c r="E264" s="37"/>
      <c r="F264" s="17">
        <v>13700</v>
      </c>
      <c r="G264" s="17">
        <v>13700</v>
      </c>
      <c r="H264" s="17">
        <v>0</v>
      </c>
      <c r="I264" s="17">
        <v>9829.94</v>
      </c>
      <c r="J264" s="17">
        <v>9829.94</v>
      </c>
      <c r="K264" s="18"/>
      <c r="L264" s="19">
        <f t="shared" si="45"/>
        <v>71.75138686131388</v>
      </c>
    </row>
    <row r="265" spans="1:12" ht="15" customHeight="1">
      <c r="A265" s="16"/>
      <c r="B265" s="16"/>
      <c r="C265" s="16">
        <v>4210</v>
      </c>
      <c r="D265" s="37" t="s">
        <v>8</v>
      </c>
      <c r="E265" s="37"/>
      <c r="F265" s="17">
        <v>11348</v>
      </c>
      <c r="G265" s="17">
        <v>11348</v>
      </c>
      <c r="H265" s="17">
        <v>0</v>
      </c>
      <c r="I265" s="17">
        <v>2949.93</v>
      </c>
      <c r="J265" s="17">
        <v>2949.93</v>
      </c>
      <c r="K265" s="18"/>
      <c r="L265" s="19">
        <f t="shared" si="45"/>
        <v>25.995153330983435</v>
      </c>
    </row>
    <row r="266" spans="1:12" ht="15" customHeight="1">
      <c r="A266" s="16"/>
      <c r="B266" s="16"/>
      <c r="C266" s="16">
        <v>4220</v>
      </c>
      <c r="D266" s="37" t="s">
        <v>54</v>
      </c>
      <c r="E266" s="37"/>
      <c r="F266" s="17">
        <v>137390</v>
      </c>
      <c r="G266" s="17">
        <v>137390</v>
      </c>
      <c r="H266" s="17">
        <v>0</v>
      </c>
      <c r="I266" s="17">
        <v>136956.37</v>
      </c>
      <c r="J266" s="17">
        <v>136956.37</v>
      </c>
      <c r="K266" s="18"/>
      <c r="L266" s="19">
        <f t="shared" si="45"/>
        <v>99.6843802314579</v>
      </c>
    </row>
    <row r="267" spans="1:12" ht="15" customHeight="1">
      <c r="A267" s="16"/>
      <c r="B267" s="16"/>
      <c r="C267" s="16">
        <v>4300</v>
      </c>
      <c r="D267" s="37" t="s">
        <v>9</v>
      </c>
      <c r="E267" s="37"/>
      <c r="F267" s="17">
        <v>100</v>
      </c>
      <c r="G267" s="17">
        <v>100</v>
      </c>
      <c r="H267" s="17">
        <v>0</v>
      </c>
      <c r="I267" s="17">
        <v>28.29</v>
      </c>
      <c r="J267" s="17">
        <v>28.29</v>
      </c>
      <c r="K267" s="18"/>
      <c r="L267" s="19">
        <f t="shared" si="45"/>
        <v>28.29</v>
      </c>
    </row>
    <row r="268" spans="1:12" ht="15" customHeight="1">
      <c r="A268" s="16"/>
      <c r="B268" s="16"/>
      <c r="C268" s="16">
        <v>4440</v>
      </c>
      <c r="D268" s="37" t="s">
        <v>33</v>
      </c>
      <c r="E268" s="37"/>
      <c r="F268" s="17">
        <v>21655</v>
      </c>
      <c r="G268" s="17">
        <v>21655</v>
      </c>
      <c r="H268" s="17">
        <v>0</v>
      </c>
      <c r="I268" s="17">
        <v>21653.44</v>
      </c>
      <c r="J268" s="17">
        <v>21653.44</v>
      </c>
      <c r="K268" s="18"/>
      <c r="L268" s="19">
        <f t="shared" si="45"/>
        <v>99.99279612098822</v>
      </c>
    </row>
    <row r="269" spans="1:12" ht="27.75" customHeight="1">
      <c r="A269" s="16"/>
      <c r="B269" s="16"/>
      <c r="C269" s="28">
        <v>6060</v>
      </c>
      <c r="D269" s="38" t="s">
        <v>114</v>
      </c>
      <c r="E269" s="39"/>
      <c r="F269" s="17">
        <v>5000</v>
      </c>
      <c r="H269" s="17">
        <v>5000</v>
      </c>
      <c r="I269" s="17">
        <v>5000</v>
      </c>
      <c r="K269" s="17">
        <v>5000</v>
      </c>
      <c r="L269" s="19">
        <f>I268/F268*100</f>
        <v>99.99279612098822</v>
      </c>
    </row>
    <row r="270" spans="1:12" s="2" customFormat="1" ht="15" customHeight="1">
      <c r="A270" s="11"/>
      <c r="B270" s="11">
        <v>85415</v>
      </c>
      <c r="C270" s="11"/>
      <c r="D270" s="45" t="s">
        <v>76</v>
      </c>
      <c r="E270" s="45"/>
      <c r="F270" s="12">
        <f aca="true" t="shared" si="52" ref="F270:K270">SUM(F271:F272)</f>
        <v>78058</v>
      </c>
      <c r="G270" s="12">
        <f t="shared" si="52"/>
        <v>78058</v>
      </c>
      <c r="H270" s="12">
        <f t="shared" si="52"/>
        <v>0</v>
      </c>
      <c r="I270" s="12">
        <f t="shared" si="52"/>
        <v>78058</v>
      </c>
      <c r="J270" s="12">
        <f t="shared" si="52"/>
        <v>78058</v>
      </c>
      <c r="K270" s="20">
        <f t="shared" si="52"/>
        <v>0</v>
      </c>
      <c r="L270" s="12">
        <f t="shared" si="45"/>
        <v>100</v>
      </c>
    </row>
    <row r="271" spans="1:12" ht="15" customHeight="1">
      <c r="A271" s="16"/>
      <c r="B271" s="16"/>
      <c r="C271" s="16">
        <v>3240</v>
      </c>
      <c r="D271" s="37" t="s">
        <v>77</v>
      </c>
      <c r="E271" s="37"/>
      <c r="F271" s="17">
        <v>60104</v>
      </c>
      <c r="G271" s="17">
        <v>60104</v>
      </c>
      <c r="H271" s="17">
        <v>0</v>
      </c>
      <c r="I271" s="17">
        <v>60104</v>
      </c>
      <c r="J271" s="17">
        <v>60104</v>
      </c>
      <c r="K271" s="18"/>
      <c r="L271" s="19">
        <f t="shared" si="45"/>
        <v>100</v>
      </c>
    </row>
    <row r="272" spans="1:12" ht="15" customHeight="1">
      <c r="A272" s="16"/>
      <c r="B272" s="16"/>
      <c r="C272" s="16">
        <v>3260</v>
      </c>
      <c r="D272" s="37" t="s">
        <v>78</v>
      </c>
      <c r="E272" s="37"/>
      <c r="F272" s="17">
        <v>17954</v>
      </c>
      <c r="G272" s="17">
        <v>17954</v>
      </c>
      <c r="H272" s="17">
        <v>0</v>
      </c>
      <c r="I272" s="17">
        <v>17954</v>
      </c>
      <c r="J272" s="17">
        <v>17954</v>
      </c>
      <c r="K272" s="18"/>
      <c r="L272" s="19">
        <f t="shared" si="45"/>
        <v>100</v>
      </c>
    </row>
    <row r="273" spans="1:12" s="2" customFormat="1" ht="15" customHeight="1">
      <c r="A273" s="21"/>
      <c r="B273" s="21">
        <v>85495</v>
      </c>
      <c r="C273" s="21"/>
      <c r="D273" s="40" t="s">
        <v>109</v>
      </c>
      <c r="E273" s="41"/>
      <c r="F273" s="22">
        <f aca="true" t="shared" si="53" ref="F273:K273">SUM(F274:F278)</f>
        <v>50702.4</v>
      </c>
      <c r="G273" s="22">
        <f t="shared" si="53"/>
        <v>50702.4</v>
      </c>
      <c r="H273" s="22">
        <f t="shared" si="53"/>
        <v>0</v>
      </c>
      <c r="I273" s="22">
        <f t="shared" si="53"/>
        <v>44502.4</v>
      </c>
      <c r="J273" s="22">
        <f t="shared" si="53"/>
        <v>44502.4</v>
      </c>
      <c r="K273" s="22">
        <f t="shared" si="53"/>
        <v>0</v>
      </c>
      <c r="L273" s="19">
        <f t="shared" si="45"/>
        <v>87.77178200637445</v>
      </c>
    </row>
    <row r="274" spans="1:12" ht="15" customHeight="1">
      <c r="A274" s="16"/>
      <c r="B274" s="16"/>
      <c r="C274" s="16">
        <v>4211</v>
      </c>
      <c r="D274" s="37" t="s">
        <v>8</v>
      </c>
      <c r="E274" s="37"/>
      <c r="F274" s="17">
        <v>900</v>
      </c>
      <c r="G274" s="17">
        <v>900</v>
      </c>
      <c r="H274" s="17"/>
      <c r="I274" s="17">
        <v>900</v>
      </c>
      <c r="J274" s="17">
        <v>900</v>
      </c>
      <c r="K274" s="18"/>
      <c r="L274" s="19">
        <f t="shared" si="45"/>
        <v>100</v>
      </c>
    </row>
    <row r="275" spans="1:12" ht="15" customHeight="1">
      <c r="A275" s="16"/>
      <c r="B275" s="16"/>
      <c r="C275" s="16">
        <v>4301</v>
      </c>
      <c r="D275" s="37" t="s">
        <v>9</v>
      </c>
      <c r="E275" s="37"/>
      <c r="F275" s="17">
        <v>41252.4</v>
      </c>
      <c r="G275" s="17">
        <v>41252.4</v>
      </c>
      <c r="H275" s="17"/>
      <c r="I275" s="17">
        <v>41252.4</v>
      </c>
      <c r="J275" s="17">
        <v>41252.4</v>
      </c>
      <c r="K275" s="18"/>
      <c r="L275" s="19">
        <f t="shared" si="45"/>
        <v>100</v>
      </c>
    </row>
    <row r="276" spans="1:12" ht="15" customHeight="1">
      <c r="A276" s="16"/>
      <c r="B276" s="16"/>
      <c r="C276" s="16">
        <v>4411</v>
      </c>
      <c r="D276" s="37" t="s">
        <v>26</v>
      </c>
      <c r="E276" s="37"/>
      <c r="F276" s="17">
        <v>1150</v>
      </c>
      <c r="G276" s="17">
        <v>1150</v>
      </c>
      <c r="H276" s="17"/>
      <c r="I276" s="17">
        <v>1150</v>
      </c>
      <c r="J276" s="17">
        <v>1150</v>
      </c>
      <c r="K276" s="18"/>
      <c r="L276" s="19">
        <f t="shared" si="45"/>
        <v>100</v>
      </c>
    </row>
    <row r="277" spans="1:12" ht="15" customHeight="1">
      <c r="A277" s="16"/>
      <c r="B277" s="16"/>
      <c r="C277" s="16">
        <v>4421</v>
      </c>
      <c r="D277" s="37" t="s">
        <v>110</v>
      </c>
      <c r="E277" s="37"/>
      <c r="F277" s="17">
        <v>6200</v>
      </c>
      <c r="G277" s="17">
        <v>6200</v>
      </c>
      <c r="H277" s="17"/>
      <c r="I277" s="17">
        <v>0</v>
      </c>
      <c r="J277" s="17">
        <v>0</v>
      </c>
      <c r="K277" s="18"/>
      <c r="L277" s="19">
        <f t="shared" si="45"/>
        <v>0</v>
      </c>
    </row>
    <row r="278" spans="1:12" ht="15" customHeight="1">
      <c r="A278" s="16"/>
      <c r="B278" s="16"/>
      <c r="C278" s="16">
        <v>4431</v>
      </c>
      <c r="D278" s="37" t="s">
        <v>10</v>
      </c>
      <c r="E278" s="37"/>
      <c r="F278" s="17">
        <v>1200</v>
      </c>
      <c r="G278" s="17">
        <v>1200</v>
      </c>
      <c r="H278" s="17"/>
      <c r="I278" s="17">
        <v>1200</v>
      </c>
      <c r="J278" s="17">
        <v>1200</v>
      </c>
      <c r="K278" s="18"/>
      <c r="L278" s="19">
        <f t="shared" si="45"/>
        <v>100</v>
      </c>
    </row>
    <row r="279" spans="1:12" s="1" customFormat="1" ht="15" customHeight="1">
      <c r="A279" s="6">
        <v>900</v>
      </c>
      <c r="B279" s="6"/>
      <c r="C279" s="6"/>
      <c r="D279" s="44" t="s">
        <v>79</v>
      </c>
      <c r="E279" s="44"/>
      <c r="F279" s="8">
        <f aca="true" t="shared" si="54" ref="F279:K279">SUM(F305,F302,F300,F292,F280)</f>
        <v>1350423</v>
      </c>
      <c r="G279" s="8">
        <f t="shared" si="54"/>
        <v>1344923</v>
      </c>
      <c r="H279" s="8">
        <f t="shared" si="54"/>
        <v>5500</v>
      </c>
      <c r="I279" s="8">
        <f t="shared" si="54"/>
        <v>1278587.4700000002</v>
      </c>
      <c r="J279" s="8">
        <f t="shared" si="54"/>
        <v>1273236.9700000002</v>
      </c>
      <c r="K279" s="8">
        <f t="shared" si="54"/>
        <v>5350.5</v>
      </c>
      <c r="L279" s="8">
        <f t="shared" si="45"/>
        <v>94.68051640115728</v>
      </c>
    </row>
    <row r="280" spans="1:12" s="2" customFormat="1" ht="15" customHeight="1">
      <c r="A280" s="11"/>
      <c r="B280" s="11">
        <v>90001</v>
      </c>
      <c r="C280" s="11"/>
      <c r="D280" s="45" t="s">
        <v>80</v>
      </c>
      <c r="E280" s="45"/>
      <c r="F280" s="12">
        <f aca="true" t="shared" si="55" ref="F280:K280">SUM(F281:F291)</f>
        <v>640595</v>
      </c>
      <c r="G280" s="12">
        <f t="shared" si="55"/>
        <v>635095</v>
      </c>
      <c r="H280" s="12">
        <f t="shared" si="55"/>
        <v>5500</v>
      </c>
      <c r="I280" s="12">
        <f t="shared" si="55"/>
        <v>591791.8800000001</v>
      </c>
      <c r="J280" s="12">
        <f t="shared" si="55"/>
        <v>586441.3800000001</v>
      </c>
      <c r="K280" s="12">
        <f t="shared" si="55"/>
        <v>5350.5</v>
      </c>
      <c r="L280" s="12">
        <f>I280/F280*100</f>
        <v>92.38159523567934</v>
      </c>
    </row>
    <row r="281" spans="1:12" s="4" customFormat="1" ht="15" customHeight="1">
      <c r="A281" s="24"/>
      <c r="B281" s="24"/>
      <c r="C281" s="24">
        <v>4010</v>
      </c>
      <c r="D281" s="37" t="s">
        <v>20</v>
      </c>
      <c r="E281" s="37"/>
      <c r="F281" s="19">
        <v>15370</v>
      </c>
      <c r="G281" s="19">
        <v>15370</v>
      </c>
      <c r="H281" s="19"/>
      <c r="I281" s="19">
        <v>15159.11</v>
      </c>
      <c r="J281" s="19">
        <v>15159.11</v>
      </c>
      <c r="K281" s="25"/>
      <c r="L281" s="12">
        <f>I281/F281*100</f>
        <v>98.62791151594014</v>
      </c>
    </row>
    <row r="282" spans="1:12" s="4" customFormat="1" ht="15" customHeight="1">
      <c r="A282" s="24"/>
      <c r="B282" s="24"/>
      <c r="C282" s="24">
        <v>4110</v>
      </c>
      <c r="D282" s="37" t="s">
        <v>22</v>
      </c>
      <c r="E282" s="37"/>
      <c r="F282" s="19">
        <v>9500</v>
      </c>
      <c r="G282" s="19">
        <v>9500</v>
      </c>
      <c r="H282" s="19"/>
      <c r="I282" s="19">
        <v>2147.85</v>
      </c>
      <c r="J282" s="19">
        <v>2147.85</v>
      </c>
      <c r="K282" s="25"/>
      <c r="L282" s="12">
        <f>I282/F282*100</f>
        <v>22.60894736842105</v>
      </c>
    </row>
    <row r="283" spans="1:12" s="4" customFormat="1" ht="15" customHeight="1">
      <c r="A283" s="24"/>
      <c r="B283" s="24"/>
      <c r="C283" s="24">
        <v>4120</v>
      </c>
      <c r="D283" s="37" t="s">
        <v>23</v>
      </c>
      <c r="E283" s="37"/>
      <c r="F283" s="19">
        <v>500</v>
      </c>
      <c r="G283" s="19">
        <v>500</v>
      </c>
      <c r="H283" s="19"/>
      <c r="I283" s="19">
        <v>327.42</v>
      </c>
      <c r="J283" s="19">
        <v>327.42</v>
      </c>
      <c r="K283" s="25"/>
      <c r="L283" s="12">
        <f>I283/F283*100</f>
        <v>65.484</v>
      </c>
    </row>
    <row r="284" spans="1:12" ht="15" customHeight="1">
      <c r="A284" s="16"/>
      <c r="B284" s="16"/>
      <c r="C284" s="16">
        <v>4210</v>
      </c>
      <c r="D284" s="37" t="s">
        <v>8</v>
      </c>
      <c r="E284" s="37"/>
      <c r="F284" s="17">
        <v>20000</v>
      </c>
      <c r="G284" s="17">
        <v>20000</v>
      </c>
      <c r="H284" s="17">
        <v>0</v>
      </c>
      <c r="I284" s="17">
        <v>7086.79</v>
      </c>
      <c r="J284" s="17">
        <v>7086.79</v>
      </c>
      <c r="K284" s="18"/>
      <c r="L284" s="19">
        <f t="shared" si="45"/>
        <v>35.433949999999996</v>
      </c>
    </row>
    <row r="285" spans="1:12" ht="15" customHeight="1">
      <c r="A285" s="16"/>
      <c r="B285" s="16"/>
      <c r="C285" s="16">
        <v>4260</v>
      </c>
      <c r="D285" s="37" t="s">
        <v>17</v>
      </c>
      <c r="E285" s="37"/>
      <c r="F285" s="17">
        <v>285000</v>
      </c>
      <c r="G285" s="17">
        <v>285000</v>
      </c>
      <c r="H285" s="17">
        <v>0</v>
      </c>
      <c r="I285" s="17">
        <v>275988.69</v>
      </c>
      <c r="J285" s="17">
        <v>275988.69</v>
      </c>
      <c r="K285" s="18"/>
      <c r="L285" s="19">
        <f t="shared" si="45"/>
        <v>96.83813684210526</v>
      </c>
    </row>
    <row r="286" spans="1:12" ht="15" customHeight="1">
      <c r="A286" s="16"/>
      <c r="B286" s="16"/>
      <c r="C286" s="16">
        <v>4270</v>
      </c>
      <c r="D286" s="37" t="s">
        <v>29</v>
      </c>
      <c r="E286" s="37"/>
      <c r="F286" s="17">
        <v>8000</v>
      </c>
      <c r="G286" s="17">
        <v>8000</v>
      </c>
      <c r="H286" s="17">
        <v>0</v>
      </c>
      <c r="I286" s="17">
        <v>4391.1</v>
      </c>
      <c r="J286" s="17">
        <v>4391.1</v>
      </c>
      <c r="K286" s="18"/>
      <c r="L286" s="19">
        <f t="shared" si="45"/>
        <v>54.88875000000001</v>
      </c>
    </row>
    <row r="287" spans="1:12" ht="15" customHeight="1">
      <c r="A287" s="16"/>
      <c r="B287" s="16"/>
      <c r="C287" s="16">
        <v>4300</v>
      </c>
      <c r="D287" s="37" t="s">
        <v>9</v>
      </c>
      <c r="E287" s="37"/>
      <c r="F287" s="17">
        <v>285925</v>
      </c>
      <c r="G287" s="17">
        <v>285925</v>
      </c>
      <c r="H287" s="17">
        <v>0</v>
      </c>
      <c r="I287" s="17">
        <v>271415.33</v>
      </c>
      <c r="J287" s="17">
        <v>271415.33</v>
      </c>
      <c r="K287" s="18"/>
      <c r="L287" s="19">
        <f t="shared" si="45"/>
        <v>94.92535804843928</v>
      </c>
    </row>
    <row r="288" spans="1:12" ht="45" customHeight="1">
      <c r="A288" s="16"/>
      <c r="B288" s="16"/>
      <c r="C288" s="16">
        <v>4360</v>
      </c>
      <c r="D288" s="37" t="s">
        <v>81</v>
      </c>
      <c r="E288" s="37"/>
      <c r="F288" s="17">
        <v>400</v>
      </c>
      <c r="G288" s="17">
        <v>400</v>
      </c>
      <c r="H288" s="17">
        <v>0</v>
      </c>
      <c r="I288" s="17">
        <v>177.28</v>
      </c>
      <c r="J288" s="17">
        <v>177.28</v>
      </c>
      <c r="K288" s="18"/>
      <c r="L288" s="19">
        <f t="shared" si="45"/>
        <v>44.32</v>
      </c>
    </row>
    <row r="289" spans="1:12" ht="45.75" customHeight="1">
      <c r="A289" s="16"/>
      <c r="B289" s="16"/>
      <c r="C289" s="16">
        <v>4370</v>
      </c>
      <c r="D289" s="37" t="s">
        <v>32</v>
      </c>
      <c r="E289" s="37"/>
      <c r="F289" s="17">
        <v>400</v>
      </c>
      <c r="G289" s="17">
        <v>400</v>
      </c>
      <c r="H289" s="17">
        <v>0</v>
      </c>
      <c r="I289" s="17">
        <v>131.81</v>
      </c>
      <c r="J289" s="17">
        <v>131.81</v>
      </c>
      <c r="K289" s="18"/>
      <c r="L289" s="19">
        <f t="shared" si="45"/>
        <v>32.9525</v>
      </c>
    </row>
    <row r="290" spans="1:12" ht="15" customHeight="1">
      <c r="A290" s="16"/>
      <c r="B290" s="16"/>
      <c r="C290" s="16">
        <v>4430</v>
      </c>
      <c r="D290" s="37" t="s">
        <v>10</v>
      </c>
      <c r="E290" s="37"/>
      <c r="F290" s="17">
        <v>10000</v>
      </c>
      <c r="G290" s="17">
        <v>10000</v>
      </c>
      <c r="H290" s="17">
        <v>0</v>
      </c>
      <c r="I290" s="17">
        <v>9616</v>
      </c>
      <c r="J290" s="17">
        <v>9616</v>
      </c>
      <c r="K290" s="18"/>
      <c r="L290" s="19">
        <f t="shared" si="45"/>
        <v>96.16</v>
      </c>
    </row>
    <row r="291" spans="1:12" ht="29.25" customHeight="1">
      <c r="A291" s="16"/>
      <c r="B291" s="16"/>
      <c r="C291" s="16">
        <v>6060</v>
      </c>
      <c r="D291" s="64" t="s">
        <v>114</v>
      </c>
      <c r="E291" s="65"/>
      <c r="F291" s="17">
        <v>5500</v>
      </c>
      <c r="G291" s="28"/>
      <c r="H291" s="17">
        <v>5500</v>
      </c>
      <c r="I291" s="17">
        <v>5350.5</v>
      </c>
      <c r="J291" s="17">
        <v>0</v>
      </c>
      <c r="K291" s="18">
        <v>5350.5</v>
      </c>
      <c r="L291" s="19">
        <f aca="true" t="shared" si="56" ref="L291:L331">I291/F291*100</f>
        <v>97.28181818181818</v>
      </c>
    </row>
    <row r="292" spans="1:12" s="2" customFormat="1" ht="15" customHeight="1">
      <c r="A292" s="11"/>
      <c r="B292" s="11">
        <v>90002</v>
      </c>
      <c r="C292" s="11"/>
      <c r="D292" s="45" t="s">
        <v>82</v>
      </c>
      <c r="E292" s="45"/>
      <c r="F292" s="12">
        <f aca="true" t="shared" si="57" ref="F292:K292">SUM(F293:F299)</f>
        <v>225675</v>
      </c>
      <c r="G292" s="12">
        <f t="shared" si="57"/>
        <v>225675</v>
      </c>
      <c r="H292" s="12">
        <f t="shared" si="57"/>
        <v>0</v>
      </c>
      <c r="I292" s="12">
        <f t="shared" si="57"/>
        <v>215069.39</v>
      </c>
      <c r="J292" s="12">
        <f t="shared" si="57"/>
        <v>215069.39</v>
      </c>
      <c r="K292" s="12">
        <f t="shared" si="57"/>
        <v>0</v>
      </c>
      <c r="L292" s="12">
        <f t="shared" si="56"/>
        <v>95.30049407333556</v>
      </c>
    </row>
    <row r="293" spans="1:12" s="2" customFormat="1" ht="15" customHeight="1">
      <c r="A293" s="11"/>
      <c r="B293" s="11"/>
      <c r="C293" s="24">
        <v>4010</v>
      </c>
      <c r="D293" s="37" t="s">
        <v>20</v>
      </c>
      <c r="E293" s="37"/>
      <c r="F293" s="19">
        <v>18000</v>
      </c>
      <c r="G293" s="19">
        <v>18000</v>
      </c>
      <c r="H293" s="19"/>
      <c r="I293" s="19">
        <v>15496.42</v>
      </c>
      <c r="J293" s="19">
        <v>15496.42</v>
      </c>
      <c r="K293" s="25"/>
      <c r="L293" s="12">
        <f t="shared" si="56"/>
        <v>86.09122222222221</v>
      </c>
    </row>
    <row r="294" spans="1:12" s="2" customFormat="1" ht="15" customHeight="1">
      <c r="A294" s="11"/>
      <c r="B294" s="11"/>
      <c r="C294" s="24">
        <v>4110</v>
      </c>
      <c r="D294" s="37" t="s">
        <v>22</v>
      </c>
      <c r="E294" s="37"/>
      <c r="F294" s="19">
        <v>2500</v>
      </c>
      <c r="G294" s="19">
        <v>2500</v>
      </c>
      <c r="H294" s="19"/>
      <c r="I294" s="19">
        <v>2256.76</v>
      </c>
      <c r="J294" s="19">
        <v>2256.76</v>
      </c>
      <c r="K294" s="25"/>
      <c r="L294" s="12">
        <f t="shared" si="56"/>
        <v>90.27040000000001</v>
      </c>
    </row>
    <row r="295" spans="1:12" s="2" customFormat="1" ht="15" customHeight="1">
      <c r="A295" s="11"/>
      <c r="B295" s="11"/>
      <c r="C295" s="24">
        <v>4120</v>
      </c>
      <c r="D295" s="37" t="s">
        <v>23</v>
      </c>
      <c r="E295" s="37"/>
      <c r="F295" s="19">
        <v>400</v>
      </c>
      <c r="G295" s="19">
        <v>400</v>
      </c>
      <c r="H295" s="19"/>
      <c r="I295" s="19">
        <v>323.36</v>
      </c>
      <c r="J295" s="19">
        <v>323.36</v>
      </c>
      <c r="K295" s="25"/>
      <c r="L295" s="12">
        <f t="shared" si="56"/>
        <v>80.84</v>
      </c>
    </row>
    <row r="296" spans="1:12" ht="15" customHeight="1">
      <c r="A296" s="16"/>
      <c r="B296" s="16"/>
      <c r="C296" s="16">
        <v>4210</v>
      </c>
      <c r="D296" s="37" t="s">
        <v>8</v>
      </c>
      <c r="E296" s="37"/>
      <c r="F296" s="17">
        <v>4500</v>
      </c>
      <c r="G296" s="17">
        <v>4500</v>
      </c>
      <c r="H296" s="17">
        <v>0</v>
      </c>
      <c r="I296" s="17">
        <v>2776.17</v>
      </c>
      <c r="J296" s="17">
        <v>2776.17</v>
      </c>
      <c r="K296" s="18"/>
      <c r="L296" s="19">
        <f t="shared" si="56"/>
        <v>61.692666666666675</v>
      </c>
    </row>
    <row r="297" spans="1:12" ht="15" customHeight="1">
      <c r="A297" s="16"/>
      <c r="B297" s="16"/>
      <c r="C297" s="16">
        <v>4260</v>
      </c>
      <c r="D297" s="37" t="s">
        <v>17</v>
      </c>
      <c r="E297" s="37"/>
      <c r="F297" s="17">
        <v>19917</v>
      </c>
      <c r="G297" s="17">
        <v>19917</v>
      </c>
      <c r="H297" s="17">
        <v>0</v>
      </c>
      <c r="I297" s="17">
        <v>15175.68</v>
      </c>
      <c r="J297" s="17">
        <v>15175.68</v>
      </c>
      <c r="K297" s="18"/>
      <c r="L297" s="19">
        <f t="shared" si="56"/>
        <v>76.19460762162976</v>
      </c>
    </row>
    <row r="298" spans="1:12" ht="15" customHeight="1">
      <c r="A298" s="16"/>
      <c r="B298" s="16"/>
      <c r="C298" s="16">
        <v>4300</v>
      </c>
      <c r="D298" s="37" t="s">
        <v>9</v>
      </c>
      <c r="E298" s="37"/>
      <c r="F298" s="17">
        <v>145358</v>
      </c>
      <c r="G298" s="17">
        <v>145358</v>
      </c>
      <c r="H298" s="17">
        <v>0</v>
      </c>
      <c r="I298" s="17">
        <v>144423</v>
      </c>
      <c r="J298" s="17">
        <v>144423</v>
      </c>
      <c r="K298" s="18"/>
      <c r="L298" s="19">
        <f t="shared" si="56"/>
        <v>99.35676054981494</v>
      </c>
    </row>
    <row r="299" spans="1:12" ht="15" customHeight="1">
      <c r="A299" s="16"/>
      <c r="B299" s="16"/>
      <c r="C299" s="16">
        <v>4430</v>
      </c>
      <c r="D299" s="37" t="s">
        <v>10</v>
      </c>
      <c r="E299" s="37"/>
      <c r="F299" s="17">
        <v>35000</v>
      </c>
      <c r="G299" s="17">
        <v>35000</v>
      </c>
      <c r="H299" s="17">
        <v>0</v>
      </c>
      <c r="I299" s="17">
        <v>34618</v>
      </c>
      <c r="J299" s="17">
        <v>34618</v>
      </c>
      <c r="K299" s="18"/>
      <c r="L299" s="19">
        <f t="shared" si="56"/>
        <v>98.90857142857142</v>
      </c>
    </row>
    <row r="300" spans="1:12" s="2" customFormat="1" ht="15" customHeight="1">
      <c r="A300" s="11"/>
      <c r="B300" s="11">
        <v>90004</v>
      </c>
      <c r="C300" s="11"/>
      <c r="D300" s="45" t="s">
        <v>83</v>
      </c>
      <c r="E300" s="45"/>
      <c r="F300" s="12">
        <f aca="true" t="shared" si="58" ref="F300:K300">SUM(F301)</f>
        <v>1000</v>
      </c>
      <c r="G300" s="12">
        <f t="shared" si="58"/>
        <v>1000</v>
      </c>
      <c r="H300" s="12">
        <f t="shared" si="58"/>
        <v>0</v>
      </c>
      <c r="I300" s="12">
        <f t="shared" si="58"/>
        <v>560.76</v>
      </c>
      <c r="J300" s="12">
        <f t="shared" si="58"/>
        <v>560.76</v>
      </c>
      <c r="K300" s="12">
        <f t="shared" si="58"/>
        <v>0</v>
      </c>
      <c r="L300" s="12">
        <f t="shared" si="56"/>
        <v>56.076</v>
      </c>
    </row>
    <row r="301" spans="1:12" ht="15" customHeight="1">
      <c r="A301" s="16"/>
      <c r="B301" s="16"/>
      <c r="C301" s="16">
        <v>4210</v>
      </c>
      <c r="D301" s="37" t="s">
        <v>8</v>
      </c>
      <c r="E301" s="37"/>
      <c r="F301" s="17">
        <v>1000</v>
      </c>
      <c r="G301" s="17">
        <v>1000</v>
      </c>
      <c r="H301" s="17">
        <v>0</v>
      </c>
      <c r="I301" s="17">
        <v>560.76</v>
      </c>
      <c r="J301" s="17">
        <v>560.76</v>
      </c>
      <c r="K301" s="18"/>
      <c r="L301" s="19">
        <f t="shared" si="56"/>
        <v>56.076</v>
      </c>
    </row>
    <row r="302" spans="1:12" s="2" customFormat="1" ht="15" customHeight="1">
      <c r="A302" s="11"/>
      <c r="B302" s="11">
        <v>90015</v>
      </c>
      <c r="C302" s="11"/>
      <c r="D302" s="45" t="s">
        <v>84</v>
      </c>
      <c r="E302" s="45"/>
      <c r="F302" s="12">
        <f aca="true" t="shared" si="59" ref="F302:K302">SUM(F303:F304)</f>
        <v>234000</v>
      </c>
      <c r="G302" s="12">
        <f t="shared" si="59"/>
        <v>234000</v>
      </c>
      <c r="H302" s="12">
        <f t="shared" si="59"/>
        <v>0</v>
      </c>
      <c r="I302" s="12">
        <f t="shared" si="59"/>
        <v>233008.4</v>
      </c>
      <c r="J302" s="12">
        <f t="shared" si="59"/>
        <v>233008.4</v>
      </c>
      <c r="K302" s="20">
        <f t="shared" si="59"/>
        <v>0</v>
      </c>
      <c r="L302" s="12">
        <f t="shared" si="56"/>
        <v>99.57623931623931</v>
      </c>
    </row>
    <row r="303" spans="1:12" ht="15" customHeight="1">
      <c r="A303" s="16"/>
      <c r="B303" s="16"/>
      <c r="C303" s="16">
        <v>4260</v>
      </c>
      <c r="D303" s="37" t="s">
        <v>17</v>
      </c>
      <c r="E303" s="37"/>
      <c r="F303" s="17">
        <v>182500</v>
      </c>
      <c r="G303" s="17">
        <v>182500</v>
      </c>
      <c r="H303" s="17">
        <v>0</v>
      </c>
      <c r="I303" s="17">
        <v>182041.4</v>
      </c>
      <c r="J303" s="17">
        <v>182041.4</v>
      </c>
      <c r="K303" s="18"/>
      <c r="L303" s="19">
        <f t="shared" si="56"/>
        <v>99.74871232876711</v>
      </c>
    </row>
    <row r="304" spans="1:12" ht="15" customHeight="1">
      <c r="A304" s="16"/>
      <c r="B304" s="16"/>
      <c r="C304" s="16">
        <v>4300</v>
      </c>
      <c r="D304" s="37" t="s">
        <v>9</v>
      </c>
      <c r="E304" s="37"/>
      <c r="F304" s="17">
        <v>51500</v>
      </c>
      <c r="G304" s="17">
        <v>51500</v>
      </c>
      <c r="H304" s="17">
        <v>0</v>
      </c>
      <c r="I304" s="17">
        <v>50967</v>
      </c>
      <c r="J304" s="17">
        <v>50967</v>
      </c>
      <c r="K304" s="18"/>
      <c r="L304" s="19">
        <f t="shared" si="56"/>
        <v>98.96504854368932</v>
      </c>
    </row>
    <row r="305" spans="1:12" s="2" customFormat="1" ht="15" customHeight="1">
      <c r="A305" s="11"/>
      <c r="B305" s="11">
        <v>90095</v>
      </c>
      <c r="C305" s="11"/>
      <c r="D305" s="45" t="s">
        <v>7</v>
      </c>
      <c r="E305" s="45"/>
      <c r="F305" s="12">
        <f aca="true" t="shared" si="60" ref="F305:K305">SUM(F306:F315)</f>
        <v>249153</v>
      </c>
      <c r="G305" s="12">
        <f t="shared" si="60"/>
        <v>249153</v>
      </c>
      <c r="H305" s="12">
        <f t="shared" si="60"/>
        <v>0</v>
      </c>
      <c r="I305" s="12">
        <f t="shared" si="60"/>
        <v>238157.03999999998</v>
      </c>
      <c r="J305" s="12">
        <f t="shared" si="60"/>
        <v>238157.03999999998</v>
      </c>
      <c r="K305" s="20">
        <f t="shared" si="60"/>
        <v>0</v>
      </c>
      <c r="L305" s="12">
        <f t="shared" si="56"/>
        <v>95.58666361633212</v>
      </c>
    </row>
    <row r="306" spans="1:12" ht="15" customHeight="1">
      <c r="A306" s="16"/>
      <c r="B306" s="16"/>
      <c r="C306" s="16">
        <v>4010</v>
      </c>
      <c r="D306" s="37" t="s">
        <v>20</v>
      </c>
      <c r="E306" s="37"/>
      <c r="F306" s="17">
        <v>146000</v>
      </c>
      <c r="G306" s="17">
        <v>146000</v>
      </c>
      <c r="H306" s="17">
        <v>0</v>
      </c>
      <c r="I306" s="17">
        <v>145453.31</v>
      </c>
      <c r="J306" s="17">
        <v>145453.31</v>
      </c>
      <c r="K306" s="18"/>
      <c r="L306" s="19">
        <f t="shared" si="56"/>
        <v>99.62555479452054</v>
      </c>
    </row>
    <row r="307" spans="1:12" ht="15" customHeight="1">
      <c r="A307" s="16"/>
      <c r="B307" s="16"/>
      <c r="C307" s="16">
        <v>4040</v>
      </c>
      <c r="D307" s="37" t="s">
        <v>21</v>
      </c>
      <c r="E307" s="37"/>
      <c r="F307" s="17">
        <v>10043</v>
      </c>
      <c r="G307" s="17">
        <v>10043</v>
      </c>
      <c r="H307" s="17">
        <v>0</v>
      </c>
      <c r="I307" s="17">
        <v>10042.29</v>
      </c>
      <c r="J307" s="17">
        <v>10042.29</v>
      </c>
      <c r="K307" s="18"/>
      <c r="L307" s="19">
        <f t="shared" si="56"/>
        <v>99.99293039928308</v>
      </c>
    </row>
    <row r="308" spans="1:12" ht="15" customHeight="1">
      <c r="A308" s="16"/>
      <c r="B308" s="16"/>
      <c r="C308" s="16">
        <v>4110</v>
      </c>
      <c r="D308" s="37" t="s">
        <v>22</v>
      </c>
      <c r="E308" s="37"/>
      <c r="F308" s="17">
        <v>24050</v>
      </c>
      <c r="G308" s="17">
        <v>24050</v>
      </c>
      <c r="H308" s="17">
        <v>0</v>
      </c>
      <c r="I308" s="17">
        <v>23996.77</v>
      </c>
      <c r="J308" s="17">
        <v>23996.77</v>
      </c>
      <c r="K308" s="18"/>
      <c r="L308" s="19">
        <f t="shared" si="56"/>
        <v>99.77866943866944</v>
      </c>
    </row>
    <row r="309" spans="1:12" ht="15" customHeight="1">
      <c r="A309" s="16"/>
      <c r="B309" s="16"/>
      <c r="C309" s="16">
        <v>4120</v>
      </c>
      <c r="D309" s="37" t="s">
        <v>23</v>
      </c>
      <c r="E309" s="37"/>
      <c r="F309" s="17">
        <v>3200</v>
      </c>
      <c r="G309" s="17">
        <v>3200</v>
      </c>
      <c r="H309" s="17">
        <v>0</v>
      </c>
      <c r="I309" s="17">
        <v>3014.62</v>
      </c>
      <c r="J309" s="17">
        <v>3014.62</v>
      </c>
      <c r="K309" s="18"/>
      <c r="L309" s="19">
        <f t="shared" si="56"/>
        <v>94.206875</v>
      </c>
    </row>
    <row r="310" spans="1:12" ht="15" customHeight="1">
      <c r="A310" s="16"/>
      <c r="B310" s="16"/>
      <c r="C310" s="16">
        <v>4210</v>
      </c>
      <c r="D310" s="37" t="s">
        <v>8</v>
      </c>
      <c r="E310" s="37"/>
      <c r="F310" s="17">
        <v>23340</v>
      </c>
      <c r="G310" s="17">
        <v>23340</v>
      </c>
      <c r="H310" s="17">
        <v>0</v>
      </c>
      <c r="I310" s="17">
        <v>15740.21</v>
      </c>
      <c r="J310" s="17">
        <v>15740.21</v>
      </c>
      <c r="K310" s="18"/>
      <c r="L310" s="19">
        <f t="shared" si="56"/>
        <v>67.43877463581833</v>
      </c>
    </row>
    <row r="311" spans="1:12" ht="15" customHeight="1">
      <c r="A311" s="16"/>
      <c r="B311" s="16"/>
      <c r="C311" s="16">
        <v>4260</v>
      </c>
      <c r="D311" s="37" t="s">
        <v>17</v>
      </c>
      <c r="E311" s="37"/>
      <c r="F311" s="17">
        <v>6500</v>
      </c>
      <c r="G311" s="17">
        <v>6500</v>
      </c>
      <c r="H311" s="17">
        <v>0</v>
      </c>
      <c r="I311" s="17">
        <v>6088.57</v>
      </c>
      <c r="J311" s="17">
        <v>6088.57</v>
      </c>
      <c r="K311" s="18"/>
      <c r="L311" s="19">
        <f t="shared" si="56"/>
        <v>93.67030769230769</v>
      </c>
    </row>
    <row r="312" spans="1:12" ht="15" customHeight="1">
      <c r="A312" s="16"/>
      <c r="B312" s="16"/>
      <c r="C312" s="16">
        <v>4280</v>
      </c>
      <c r="D312" s="37" t="s">
        <v>30</v>
      </c>
      <c r="E312" s="37"/>
      <c r="F312" s="17">
        <v>1000</v>
      </c>
      <c r="G312" s="17">
        <v>1000</v>
      </c>
      <c r="H312" s="17">
        <v>0</v>
      </c>
      <c r="I312" s="17">
        <v>600</v>
      </c>
      <c r="J312" s="17">
        <v>600</v>
      </c>
      <c r="K312" s="18"/>
      <c r="L312" s="19">
        <f t="shared" si="56"/>
        <v>60</v>
      </c>
    </row>
    <row r="313" spans="1:12" ht="15" customHeight="1">
      <c r="A313" s="16"/>
      <c r="B313" s="16"/>
      <c r="C313" s="16">
        <v>4300</v>
      </c>
      <c r="D313" s="37" t="s">
        <v>9</v>
      </c>
      <c r="E313" s="37"/>
      <c r="F313" s="17">
        <v>27500</v>
      </c>
      <c r="G313" s="17">
        <v>27500</v>
      </c>
      <c r="H313" s="17">
        <v>0</v>
      </c>
      <c r="I313" s="17">
        <v>26320.39</v>
      </c>
      <c r="J313" s="17">
        <v>26320.39</v>
      </c>
      <c r="K313" s="18"/>
      <c r="L313" s="19">
        <f t="shared" si="56"/>
        <v>95.71050909090908</v>
      </c>
    </row>
    <row r="314" spans="1:12" ht="48" customHeight="1">
      <c r="A314" s="16"/>
      <c r="B314" s="16"/>
      <c r="C314" s="16">
        <v>4370</v>
      </c>
      <c r="D314" s="37" t="s">
        <v>32</v>
      </c>
      <c r="E314" s="37"/>
      <c r="F314" s="17">
        <v>1500</v>
      </c>
      <c r="G314" s="17">
        <v>1500</v>
      </c>
      <c r="H314" s="17">
        <v>0</v>
      </c>
      <c r="I314" s="17">
        <v>884.26</v>
      </c>
      <c r="J314" s="17">
        <v>884.26</v>
      </c>
      <c r="K314" s="18"/>
      <c r="L314" s="19">
        <f t="shared" si="56"/>
        <v>58.95066666666666</v>
      </c>
    </row>
    <row r="315" spans="1:12" ht="34.5" customHeight="1">
      <c r="A315" s="16"/>
      <c r="B315" s="16"/>
      <c r="C315" s="16">
        <v>4440</v>
      </c>
      <c r="D315" s="37" t="s">
        <v>33</v>
      </c>
      <c r="E315" s="37"/>
      <c r="F315" s="17">
        <v>6020</v>
      </c>
      <c r="G315" s="17">
        <v>6020</v>
      </c>
      <c r="H315" s="17">
        <v>0</v>
      </c>
      <c r="I315" s="17">
        <v>6016.62</v>
      </c>
      <c r="J315" s="17">
        <v>6016.62</v>
      </c>
      <c r="K315" s="18"/>
      <c r="L315" s="19">
        <f t="shared" si="56"/>
        <v>99.94385382059801</v>
      </c>
    </row>
    <row r="316" spans="1:12" s="1" customFormat="1" ht="15" customHeight="1">
      <c r="A316" s="6">
        <v>921</v>
      </c>
      <c r="B316" s="6"/>
      <c r="C316" s="6"/>
      <c r="D316" s="44" t="s">
        <v>85</v>
      </c>
      <c r="E316" s="44"/>
      <c r="F316" s="8">
        <f aca="true" t="shared" si="61" ref="F316:K316">SUM(F319,F317)</f>
        <v>200500</v>
      </c>
      <c r="G316" s="8">
        <f t="shared" si="61"/>
        <v>200500</v>
      </c>
      <c r="H316" s="8">
        <f t="shared" si="61"/>
        <v>0</v>
      </c>
      <c r="I316" s="8">
        <f t="shared" si="61"/>
        <v>199500.35</v>
      </c>
      <c r="J316" s="8">
        <f t="shared" si="61"/>
        <v>199500.35</v>
      </c>
      <c r="K316" s="9">
        <f t="shared" si="61"/>
        <v>0</v>
      </c>
      <c r="L316" s="8">
        <f t="shared" si="56"/>
        <v>99.50142144638404</v>
      </c>
    </row>
    <row r="317" spans="1:12" s="2" customFormat="1" ht="15" customHeight="1">
      <c r="A317" s="11"/>
      <c r="B317" s="11">
        <v>92109</v>
      </c>
      <c r="C317" s="11"/>
      <c r="D317" s="45" t="s">
        <v>86</v>
      </c>
      <c r="E317" s="45"/>
      <c r="F317" s="12">
        <f>SUM(F318)</f>
        <v>105000</v>
      </c>
      <c r="G317" s="12">
        <f>SUM(G318)</f>
        <v>105000</v>
      </c>
      <c r="H317" s="12">
        <f>SUM(H318)</f>
        <v>0</v>
      </c>
      <c r="I317" s="12">
        <f>SUM(I318)</f>
        <v>104000.35</v>
      </c>
      <c r="J317" s="12">
        <f>SUM(J318)</f>
        <v>104000.35</v>
      </c>
      <c r="K317" s="20"/>
      <c r="L317" s="12">
        <f t="shared" si="56"/>
        <v>99.04795238095238</v>
      </c>
    </row>
    <row r="318" spans="1:12" ht="34.5" customHeight="1">
      <c r="A318" s="16"/>
      <c r="B318" s="16"/>
      <c r="C318" s="16">
        <v>2480</v>
      </c>
      <c r="D318" s="37" t="s">
        <v>87</v>
      </c>
      <c r="E318" s="37"/>
      <c r="F318" s="17">
        <v>105000</v>
      </c>
      <c r="G318" s="17">
        <v>105000</v>
      </c>
      <c r="H318" s="17">
        <v>0</v>
      </c>
      <c r="I318" s="17">
        <v>104000.35</v>
      </c>
      <c r="J318" s="17">
        <v>104000.35</v>
      </c>
      <c r="K318" s="18"/>
      <c r="L318" s="19">
        <f t="shared" si="56"/>
        <v>99.04795238095238</v>
      </c>
    </row>
    <row r="319" spans="1:12" s="2" customFormat="1" ht="15" customHeight="1">
      <c r="A319" s="11"/>
      <c r="B319" s="11">
        <v>92116</v>
      </c>
      <c r="C319" s="11"/>
      <c r="D319" s="45" t="s">
        <v>88</v>
      </c>
      <c r="E319" s="45"/>
      <c r="F319" s="12">
        <f aca="true" t="shared" si="62" ref="F319:K319">SUM(F320)</f>
        <v>95500</v>
      </c>
      <c r="G319" s="12">
        <f t="shared" si="62"/>
        <v>95500</v>
      </c>
      <c r="H319" s="12">
        <f t="shared" si="62"/>
        <v>0</v>
      </c>
      <c r="I319" s="12">
        <f t="shared" si="62"/>
        <v>95500</v>
      </c>
      <c r="J319" s="12">
        <f t="shared" si="62"/>
        <v>95500</v>
      </c>
      <c r="K319" s="12">
        <f t="shared" si="62"/>
        <v>0</v>
      </c>
      <c r="L319" s="12">
        <f t="shared" si="56"/>
        <v>100</v>
      </c>
    </row>
    <row r="320" spans="1:12" ht="30.75" customHeight="1">
      <c r="A320" s="16"/>
      <c r="B320" s="16"/>
      <c r="C320" s="16">
        <v>2480</v>
      </c>
      <c r="D320" s="37" t="s">
        <v>87</v>
      </c>
      <c r="E320" s="37"/>
      <c r="F320" s="17">
        <v>95500</v>
      </c>
      <c r="G320" s="17">
        <v>95500</v>
      </c>
      <c r="H320" s="17">
        <v>0</v>
      </c>
      <c r="I320" s="17">
        <v>95500</v>
      </c>
      <c r="J320" s="17">
        <v>95500</v>
      </c>
      <c r="K320" s="18"/>
      <c r="L320" s="19">
        <f t="shared" si="56"/>
        <v>100</v>
      </c>
    </row>
    <row r="321" spans="1:12" s="1" customFormat="1" ht="15" customHeight="1">
      <c r="A321" s="6">
        <v>926</v>
      </c>
      <c r="B321" s="6"/>
      <c r="C321" s="6"/>
      <c r="D321" s="44" t="s">
        <v>89</v>
      </c>
      <c r="E321" s="44"/>
      <c r="F321" s="8">
        <f aca="true" t="shared" si="63" ref="F321:K321">SUM(F322)</f>
        <v>135000</v>
      </c>
      <c r="G321" s="8">
        <f t="shared" si="63"/>
        <v>135000</v>
      </c>
      <c r="H321" s="8">
        <f t="shared" si="63"/>
        <v>0</v>
      </c>
      <c r="I321" s="8">
        <f t="shared" si="63"/>
        <v>122726.17000000001</v>
      </c>
      <c r="J321" s="8">
        <f t="shared" si="63"/>
        <v>122726.17000000001</v>
      </c>
      <c r="K321" s="8">
        <f t="shared" si="63"/>
        <v>0</v>
      </c>
      <c r="L321" s="8">
        <f t="shared" si="56"/>
        <v>90.90827407407409</v>
      </c>
    </row>
    <row r="322" spans="1:12" s="2" customFormat="1" ht="15" customHeight="1">
      <c r="A322" s="11"/>
      <c r="B322" s="11">
        <v>92605</v>
      </c>
      <c r="C322" s="11"/>
      <c r="D322" s="45" t="s">
        <v>90</v>
      </c>
      <c r="E322" s="45"/>
      <c r="F322" s="12">
        <f aca="true" t="shared" si="64" ref="F322:K322">SUM(F323:F330)</f>
        <v>135000</v>
      </c>
      <c r="G322" s="12">
        <f t="shared" si="64"/>
        <v>135000</v>
      </c>
      <c r="H322" s="12">
        <f t="shared" si="64"/>
        <v>0</v>
      </c>
      <c r="I322" s="12">
        <f t="shared" si="64"/>
        <v>122726.17000000001</v>
      </c>
      <c r="J322" s="12">
        <f t="shared" si="64"/>
        <v>122726.17000000001</v>
      </c>
      <c r="K322" s="12">
        <f t="shared" si="64"/>
        <v>0</v>
      </c>
      <c r="L322" s="12">
        <f t="shared" si="56"/>
        <v>90.90827407407409</v>
      </c>
    </row>
    <row r="323" spans="1:12" s="4" customFormat="1" ht="60.75" customHeight="1">
      <c r="A323" s="24"/>
      <c r="B323" s="24"/>
      <c r="C323" s="24">
        <v>2830</v>
      </c>
      <c r="D323" s="42" t="s">
        <v>115</v>
      </c>
      <c r="E323" s="43"/>
      <c r="F323" s="19">
        <v>10000</v>
      </c>
      <c r="G323" s="19">
        <v>10000</v>
      </c>
      <c r="H323" s="19"/>
      <c r="I323" s="19">
        <v>10000</v>
      </c>
      <c r="J323" s="19">
        <v>10000</v>
      </c>
      <c r="K323" s="25"/>
      <c r="L323" s="19">
        <f t="shared" si="56"/>
        <v>100</v>
      </c>
    </row>
    <row r="324" spans="1:12" ht="15.75" customHeight="1">
      <c r="A324" s="16"/>
      <c r="B324" s="16"/>
      <c r="C324" s="16">
        <v>4110</v>
      </c>
      <c r="D324" s="37" t="s">
        <v>22</v>
      </c>
      <c r="E324" s="37"/>
      <c r="F324" s="17">
        <v>3395</v>
      </c>
      <c r="G324" s="17">
        <v>3395</v>
      </c>
      <c r="H324" s="17">
        <v>0</v>
      </c>
      <c r="I324" s="17">
        <v>3394.5</v>
      </c>
      <c r="J324" s="17">
        <v>3394.5</v>
      </c>
      <c r="K324" s="18"/>
      <c r="L324" s="19">
        <f t="shared" si="56"/>
        <v>99.98527245949927</v>
      </c>
    </row>
    <row r="325" spans="1:12" ht="15" customHeight="1">
      <c r="A325" s="16"/>
      <c r="B325" s="16"/>
      <c r="C325" s="16">
        <v>4120</v>
      </c>
      <c r="D325" s="37" t="s">
        <v>23</v>
      </c>
      <c r="E325" s="37"/>
      <c r="F325" s="17">
        <v>484</v>
      </c>
      <c r="G325" s="17">
        <v>484</v>
      </c>
      <c r="H325" s="17">
        <v>0</v>
      </c>
      <c r="I325" s="17">
        <v>483.05</v>
      </c>
      <c r="J325" s="17">
        <v>483.05</v>
      </c>
      <c r="K325" s="18"/>
      <c r="L325" s="19">
        <f t="shared" si="56"/>
        <v>99.80371900826447</v>
      </c>
    </row>
    <row r="326" spans="1:12" ht="15" customHeight="1">
      <c r="A326" s="16"/>
      <c r="B326" s="16"/>
      <c r="C326" s="16">
        <v>4170</v>
      </c>
      <c r="D326" s="37" t="s">
        <v>36</v>
      </c>
      <c r="E326" s="37"/>
      <c r="F326" s="17">
        <v>41374</v>
      </c>
      <c r="G326" s="17">
        <v>41374</v>
      </c>
      <c r="H326" s="17">
        <v>0</v>
      </c>
      <c r="I326" s="17">
        <v>41373.36</v>
      </c>
      <c r="J326" s="17">
        <v>41373.36</v>
      </c>
      <c r="K326" s="18"/>
      <c r="L326" s="19">
        <f t="shared" si="56"/>
        <v>99.99845313481896</v>
      </c>
    </row>
    <row r="327" spans="1:12" ht="15.75" customHeight="1">
      <c r="A327" s="16"/>
      <c r="B327" s="16"/>
      <c r="C327" s="24">
        <v>4210</v>
      </c>
      <c r="D327" s="37" t="s">
        <v>8</v>
      </c>
      <c r="E327" s="37"/>
      <c r="F327" s="17">
        <v>8928</v>
      </c>
      <c r="G327" s="17">
        <v>8928</v>
      </c>
      <c r="H327" s="17">
        <v>0</v>
      </c>
      <c r="I327" s="17">
        <v>8927.29</v>
      </c>
      <c r="J327" s="17">
        <v>8927.29</v>
      </c>
      <c r="K327" s="18"/>
      <c r="L327" s="19">
        <f t="shared" si="56"/>
        <v>99.99204749103944</v>
      </c>
    </row>
    <row r="328" spans="1:12" ht="15.75" customHeight="1">
      <c r="A328" s="16"/>
      <c r="B328" s="16"/>
      <c r="C328" s="16">
        <v>4260</v>
      </c>
      <c r="D328" s="37" t="s">
        <v>17</v>
      </c>
      <c r="E328" s="37"/>
      <c r="F328" s="17">
        <v>46835</v>
      </c>
      <c r="G328" s="17">
        <v>46835</v>
      </c>
      <c r="H328" s="17">
        <v>0</v>
      </c>
      <c r="I328" s="17">
        <v>34564.28</v>
      </c>
      <c r="J328" s="17">
        <v>34564.28</v>
      </c>
      <c r="K328" s="18"/>
      <c r="L328" s="19">
        <f t="shared" si="56"/>
        <v>73.80010675776663</v>
      </c>
    </row>
    <row r="329" spans="1:12" ht="19.5" customHeight="1">
      <c r="A329" s="16"/>
      <c r="B329" s="16"/>
      <c r="C329" s="16">
        <v>4300</v>
      </c>
      <c r="D329" s="37" t="s">
        <v>9</v>
      </c>
      <c r="E329" s="37"/>
      <c r="F329" s="17">
        <v>20682</v>
      </c>
      <c r="G329" s="17">
        <v>20682</v>
      </c>
      <c r="H329" s="17"/>
      <c r="I329" s="17">
        <v>20681.69</v>
      </c>
      <c r="J329" s="17">
        <v>20681.69</v>
      </c>
      <c r="K329" s="18"/>
      <c r="L329" s="19">
        <f t="shared" si="56"/>
        <v>99.99850111207813</v>
      </c>
    </row>
    <row r="330" spans="1:12" ht="15" customHeight="1">
      <c r="A330" s="16"/>
      <c r="B330" s="16"/>
      <c r="C330" s="16">
        <v>4410</v>
      </c>
      <c r="D330" s="37" t="s">
        <v>26</v>
      </c>
      <c r="E330" s="37"/>
      <c r="F330" s="17">
        <v>3302</v>
      </c>
      <c r="G330" s="17">
        <v>3302</v>
      </c>
      <c r="H330" s="17">
        <v>0</v>
      </c>
      <c r="I330" s="17">
        <v>3302</v>
      </c>
      <c r="J330" s="17">
        <v>3302</v>
      </c>
      <c r="K330" s="18"/>
      <c r="L330" s="19">
        <f t="shared" si="56"/>
        <v>100</v>
      </c>
    </row>
    <row r="331" spans="1:12" ht="15" customHeight="1">
      <c r="A331" s="58" t="s">
        <v>91</v>
      </c>
      <c r="B331" s="58"/>
      <c r="C331" s="58"/>
      <c r="D331" s="58"/>
      <c r="E331" s="58"/>
      <c r="F331" s="26">
        <f aca="true" t="shared" si="65" ref="F331:K331">SUM(F321,F279,F258,F243,F192,F187,F101,F98,F95,F74,F69,F32,F23,F13,F7,F316)</f>
        <v>16910298.86</v>
      </c>
      <c r="G331" s="26">
        <f t="shared" si="65"/>
        <v>15813289.86</v>
      </c>
      <c r="H331" s="26">
        <f t="shared" si="65"/>
        <v>1097009</v>
      </c>
      <c r="I331" s="26">
        <f t="shared" si="65"/>
        <v>15570067.68</v>
      </c>
      <c r="J331" s="26">
        <f t="shared" si="65"/>
        <v>14793088.76</v>
      </c>
      <c r="K331" s="26">
        <f t="shared" si="65"/>
        <v>776978.92</v>
      </c>
      <c r="L331" s="8">
        <f t="shared" si="56"/>
        <v>92.07446780748381</v>
      </c>
    </row>
  </sheetData>
  <sheetProtection/>
  <mergeCells count="339">
    <mergeCell ref="D314:E314"/>
    <mergeCell ref="D302:E302"/>
    <mergeCell ref="D53:E53"/>
    <mergeCell ref="D48:E48"/>
    <mergeCell ref="D50:E50"/>
    <mergeCell ref="D52:E52"/>
    <mergeCell ref="D301:E301"/>
    <mergeCell ref="D291:E291"/>
    <mergeCell ref="D292:E292"/>
    <mergeCell ref="D296:E296"/>
    <mergeCell ref="D193:E193"/>
    <mergeCell ref="D195:E195"/>
    <mergeCell ref="D303:E303"/>
    <mergeCell ref="D309:E309"/>
    <mergeCell ref="D310:E310"/>
    <mergeCell ref="D300:E300"/>
    <mergeCell ref="H1:L1"/>
    <mergeCell ref="D328:E328"/>
    <mergeCell ref="D317:E317"/>
    <mergeCell ref="D318:E318"/>
    <mergeCell ref="D315:E315"/>
    <mergeCell ref="D312:E312"/>
    <mergeCell ref="D304:E304"/>
    <mergeCell ref="D305:E305"/>
    <mergeCell ref="A2:L2"/>
    <mergeCell ref="D321:E321"/>
    <mergeCell ref="A331:E331"/>
    <mergeCell ref="D38:E38"/>
    <mergeCell ref="D311:E311"/>
    <mergeCell ref="D306:E306"/>
    <mergeCell ref="D307:E307"/>
    <mergeCell ref="D308:E308"/>
    <mergeCell ref="D326:E326"/>
    <mergeCell ref="D327:E327"/>
    <mergeCell ref="D56:E56"/>
    <mergeCell ref="D322:E322"/>
    <mergeCell ref="D330:E330"/>
    <mergeCell ref="D324:E324"/>
    <mergeCell ref="D316:E316"/>
    <mergeCell ref="D325:E325"/>
    <mergeCell ref="D313:E313"/>
    <mergeCell ref="D297:E297"/>
    <mergeCell ref="D298:E298"/>
    <mergeCell ref="D299:E299"/>
    <mergeCell ref="D319:E319"/>
    <mergeCell ref="D320:E320"/>
    <mergeCell ref="D270:E270"/>
    <mergeCell ref="D271:E271"/>
    <mergeCell ref="D272:E272"/>
    <mergeCell ref="D277:E277"/>
    <mergeCell ref="D278:E278"/>
    <mergeCell ref="D289:E289"/>
    <mergeCell ref="D286:E286"/>
    <mergeCell ref="D287:E287"/>
    <mergeCell ref="D288:E288"/>
    <mergeCell ref="D281:E281"/>
    <mergeCell ref="D266:E266"/>
    <mergeCell ref="D267:E267"/>
    <mergeCell ref="D268:E268"/>
    <mergeCell ref="D262:E262"/>
    <mergeCell ref="D263:E263"/>
    <mergeCell ref="D264:E264"/>
    <mergeCell ref="D256:E256"/>
    <mergeCell ref="D257:E257"/>
    <mergeCell ref="D252:E252"/>
    <mergeCell ref="D253:E253"/>
    <mergeCell ref="D254:E254"/>
    <mergeCell ref="D265:E265"/>
    <mergeCell ref="D261:E261"/>
    <mergeCell ref="D258:E258"/>
    <mergeCell ref="D259:E259"/>
    <mergeCell ref="D260:E260"/>
    <mergeCell ref="D249:E249"/>
    <mergeCell ref="D250:E250"/>
    <mergeCell ref="D251:E251"/>
    <mergeCell ref="D247:E247"/>
    <mergeCell ref="D248:E248"/>
    <mergeCell ref="D255:E255"/>
    <mergeCell ref="D244:E244"/>
    <mergeCell ref="D245:E245"/>
    <mergeCell ref="D246:E246"/>
    <mergeCell ref="D240:E240"/>
    <mergeCell ref="D242:E242"/>
    <mergeCell ref="D243:E243"/>
    <mergeCell ref="D241:E241"/>
    <mergeCell ref="D235:E235"/>
    <mergeCell ref="D236:E236"/>
    <mergeCell ref="D237:E237"/>
    <mergeCell ref="D238:E238"/>
    <mergeCell ref="D239:E239"/>
    <mergeCell ref="D232:E232"/>
    <mergeCell ref="D233:E233"/>
    <mergeCell ref="D234:E234"/>
    <mergeCell ref="D228:E228"/>
    <mergeCell ref="D230:E230"/>
    <mergeCell ref="D231:E231"/>
    <mergeCell ref="D225:E225"/>
    <mergeCell ref="D226:E226"/>
    <mergeCell ref="D227:E227"/>
    <mergeCell ref="D229:E229"/>
    <mergeCell ref="D223:E223"/>
    <mergeCell ref="D224:E224"/>
    <mergeCell ref="D218:E218"/>
    <mergeCell ref="D219:E219"/>
    <mergeCell ref="D220:E220"/>
    <mergeCell ref="D221:E221"/>
    <mergeCell ref="D215:E215"/>
    <mergeCell ref="D216:E216"/>
    <mergeCell ref="D217:E217"/>
    <mergeCell ref="D213:E213"/>
    <mergeCell ref="D214:E214"/>
    <mergeCell ref="D222:E222"/>
    <mergeCell ref="D208:E208"/>
    <mergeCell ref="D209:E209"/>
    <mergeCell ref="D210:E210"/>
    <mergeCell ref="D211:E211"/>
    <mergeCell ref="D212:E212"/>
    <mergeCell ref="D205:E205"/>
    <mergeCell ref="D206:E206"/>
    <mergeCell ref="D207:E207"/>
    <mergeCell ref="D178:E178"/>
    <mergeCell ref="D191:E191"/>
    <mergeCell ref="D192:E192"/>
    <mergeCell ref="D187:E187"/>
    <mergeCell ref="D188:E188"/>
    <mergeCell ref="D189:E189"/>
    <mergeCell ref="D190:E190"/>
    <mergeCell ref="D179:E179"/>
    <mergeCell ref="D181:E181"/>
    <mergeCell ref="D180:E180"/>
    <mergeCell ref="D172:E172"/>
    <mergeCell ref="D173:E173"/>
    <mergeCell ref="D174:E174"/>
    <mergeCell ref="D175:E175"/>
    <mergeCell ref="D176:E176"/>
    <mergeCell ref="D177:E177"/>
    <mergeCell ref="D168:E168"/>
    <mergeCell ref="D169:E169"/>
    <mergeCell ref="D170:E170"/>
    <mergeCell ref="D171:E171"/>
    <mergeCell ref="D165:E165"/>
    <mergeCell ref="D166:E166"/>
    <mergeCell ref="D167:E167"/>
    <mergeCell ref="D162:E162"/>
    <mergeCell ref="D163:E163"/>
    <mergeCell ref="D164:E164"/>
    <mergeCell ref="D159:E159"/>
    <mergeCell ref="D160:E160"/>
    <mergeCell ref="D161:E161"/>
    <mergeCell ref="D156:E156"/>
    <mergeCell ref="D157:E157"/>
    <mergeCell ref="D158:E158"/>
    <mergeCell ref="D152:E152"/>
    <mergeCell ref="D153:E153"/>
    <mergeCell ref="D154:E154"/>
    <mergeCell ref="D155:E155"/>
    <mergeCell ref="D149:E149"/>
    <mergeCell ref="D150:E150"/>
    <mergeCell ref="D151:E151"/>
    <mergeCell ref="D145:E145"/>
    <mergeCell ref="D147:E147"/>
    <mergeCell ref="D148:E148"/>
    <mergeCell ref="D143:E143"/>
    <mergeCell ref="D144:E144"/>
    <mergeCell ref="D139:E139"/>
    <mergeCell ref="D141:E141"/>
    <mergeCell ref="D142:E142"/>
    <mergeCell ref="D140:E140"/>
    <mergeCell ref="D136:E136"/>
    <mergeCell ref="D137:E137"/>
    <mergeCell ref="D138:E138"/>
    <mergeCell ref="D133:E133"/>
    <mergeCell ref="D134:E134"/>
    <mergeCell ref="D135:E135"/>
    <mergeCell ref="D130:E130"/>
    <mergeCell ref="D131:E131"/>
    <mergeCell ref="D132:E132"/>
    <mergeCell ref="D126:E126"/>
    <mergeCell ref="D127:E127"/>
    <mergeCell ref="D128:E128"/>
    <mergeCell ref="D129:E129"/>
    <mergeCell ref="D123:E123"/>
    <mergeCell ref="D124:E124"/>
    <mergeCell ref="D125:E125"/>
    <mergeCell ref="D120:E120"/>
    <mergeCell ref="D121:E121"/>
    <mergeCell ref="D122:E122"/>
    <mergeCell ref="D117:E117"/>
    <mergeCell ref="D118:E118"/>
    <mergeCell ref="D119:E119"/>
    <mergeCell ref="D114:E114"/>
    <mergeCell ref="D115:E115"/>
    <mergeCell ref="D116:E116"/>
    <mergeCell ref="D107:E107"/>
    <mergeCell ref="D110:E110"/>
    <mergeCell ref="D113:E113"/>
    <mergeCell ref="D104:E104"/>
    <mergeCell ref="D105:E105"/>
    <mergeCell ref="D106:E106"/>
    <mergeCell ref="D112:E112"/>
    <mergeCell ref="D108:E108"/>
    <mergeCell ref="D109:E109"/>
    <mergeCell ref="D95:E95"/>
    <mergeCell ref="D96:E96"/>
    <mergeCell ref="D329:E329"/>
    <mergeCell ref="D101:E101"/>
    <mergeCell ref="D102:E102"/>
    <mergeCell ref="D103:E103"/>
    <mergeCell ref="D97:E97"/>
    <mergeCell ref="D98:E98"/>
    <mergeCell ref="D99:E99"/>
    <mergeCell ref="D100:E100"/>
    <mergeCell ref="D90:E90"/>
    <mergeCell ref="D91:E91"/>
    <mergeCell ref="D92:E92"/>
    <mergeCell ref="D87:E87"/>
    <mergeCell ref="D88:E88"/>
    <mergeCell ref="D89:E89"/>
    <mergeCell ref="D80:E80"/>
    <mergeCell ref="D74:E74"/>
    <mergeCell ref="D75:E75"/>
    <mergeCell ref="D77:E77"/>
    <mergeCell ref="D84:E84"/>
    <mergeCell ref="D85:E85"/>
    <mergeCell ref="D81:E81"/>
    <mergeCell ref="D82:E82"/>
    <mergeCell ref="D83:E83"/>
    <mergeCell ref="D79:E79"/>
    <mergeCell ref="D71:E71"/>
    <mergeCell ref="D72:E72"/>
    <mergeCell ref="D73:E73"/>
    <mergeCell ref="D69:E69"/>
    <mergeCell ref="D70:E70"/>
    <mergeCell ref="D78:E78"/>
    <mergeCell ref="D76:E76"/>
    <mergeCell ref="D66:E66"/>
    <mergeCell ref="D67:E67"/>
    <mergeCell ref="D68:E68"/>
    <mergeCell ref="D62:E62"/>
    <mergeCell ref="D64:E64"/>
    <mergeCell ref="D65:E65"/>
    <mergeCell ref="D63:E63"/>
    <mergeCell ref="D61:E61"/>
    <mergeCell ref="D58:E58"/>
    <mergeCell ref="D59:E59"/>
    <mergeCell ref="D60:E60"/>
    <mergeCell ref="D54:E54"/>
    <mergeCell ref="D55:E55"/>
    <mergeCell ref="D57:E57"/>
    <mergeCell ref="D36:E36"/>
    <mergeCell ref="D49:E49"/>
    <mergeCell ref="D51:E51"/>
    <mergeCell ref="D45:E45"/>
    <mergeCell ref="D46:E46"/>
    <mergeCell ref="D47:E47"/>
    <mergeCell ref="D41:E41"/>
    <mergeCell ref="D42:E42"/>
    <mergeCell ref="D43:E43"/>
    <mergeCell ref="D44:E44"/>
    <mergeCell ref="D26:E26"/>
    <mergeCell ref="D27:E27"/>
    <mergeCell ref="D25:E25"/>
    <mergeCell ref="D37:E37"/>
    <mergeCell ref="D39:E39"/>
    <mergeCell ref="D40:E40"/>
    <mergeCell ref="D32:E32"/>
    <mergeCell ref="D33:E33"/>
    <mergeCell ref="D34:E34"/>
    <mergeCell ref="D35:E35"/>
    <mergeCell ref="D19:E19"/>
    <mergeCell ref="D20:E20"/>
    <mergeCell ref="D23:E23"/>
    <mergeCell ref="D22:E22"/>
    <mergeCell ref="D21:E21"/>
    <mergeCell ref="D31:E31"/>
    <mergeCell ref="D30:E30"/>
    <mergeCell ref="D24:E24"/>
    <mergeCell ref="D28:E28"/>
    <mergeCell ref="D29:E29"/>
    <mergeCell ref="D16:E16"/>
    <mergeCell ref="D17:E17"/>
    <mergeCell ref="D18:E18"/>
    <mergeCell ref="D12:E12"/>
    <mergeCell ref="D13:E13"/>
    <mergeCell ref="D9:E9"/>
    <mergeCell ref="D10:E10"/>
    <mergeCell ref="D11:E11"/>
    <mergeCell ref="D14:E14"/>
    <mergeCell ref="D15:E15"/>
    <mergeCell ref="D6:E6"/>
    <mergeCell ref="D7:E7"/>
    <mergeCell ref="D8:E8"/>
    <mergeCell ref="I3:K3"/>
    <mergeCell ref="I4:I5"/>
    <mergeCell ref="J4:K4"/>
    <mergeCell ref="L3:L5"/>
    <mergeCell ref="A3:A5"/>
    <mergeCell ref="B3:B5"/>
    <mergeCell ref="C3:C5"/>
    <mergeCell ref="D3:E5"/>
    <mergeCell ref="F3:H3"/>
    <mergeCell ref="F4:F5"/>
    <mergeCell ref="G4:H4"/>
    <mergeCell ref="D182:E182"/>
    <mergeCell ref="D185:E185"/>
    <mergeCell ref="D202:E202"/>
    <mergeCell ref="D203:E203"/>
    <mergeCell ref="D204:E204"/>
    <mergeCell ref="D199:E199"/>
    <mergeCell ref="D200:E200"/>
    <mergeCell ref="D201:E201"/>
    <mergeCell ref="D194:E194"/>
    <mergeCell ref="D198:E198"/>
    <mergeCell ref="D86:E86"/>
    <mergeCell ref="D111:E111"/>
    <mergeCell ref="D146:E146"/>
    <mergeCell ref="D186:E186"/>
    <mergeCell ref="D196:E196"/>
    <mergeCell ref="D197:E197"/>
    <mergeCell ref="D183:E183"/>
    <mergeCell ref="D184:E184"/>
    <mergeCell ref="D93:E93"/>
    <mergeCell ref="D94:E94"/>
    <mergeCell ref="D269:E269"/>
    <mergeCell ref="D273:E273"/>
    <mergeCell ref="D274:E274"/>
    <mergeCell ref="D275:E275"/>
    <mergeCell ref="D276:E276"/>
    <mergeCell ref="D323:E323"/>
    <mergeCell ref="D279:E279"/>
    <mergeCell ref="D280:E280"/>
    <mergeCell ref="D284:E284"/>
    <mergeCell ref="D285:E285"/>
    <mergeCell ref="D282:E282"/>
    <mergeCell ref="D283:E283"/>
    <mergeCell ref="D293:E293"/>
    <mergeCell ref="D294:E294"/>
    <mergeCell ref="D295:E295"/>
    <mergeCell ref="D290:E290"/>
  </mergeCell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2014-02-26T10:37:19Z</cp:lastPrinted>
  <dcterms:created xsi:type="dcterms:W3CDTF">2012-03-20T10:15:55Z</dcterms:created>
  <dcterms:modified xsi:type="dcterms:W3CDTF">2014-02-27T07:55:45Z</dcterms:modified>
  <cp:category/>
  <cp:version/>
  <cp:contentType/>
  <cp:contentStatus/>
</cp:coreProperties>
</file>